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showInkAnnotation="0" autoCompressPictures="0"/>
  <bookViews>
    <workbookView xWindow="0" yWindow="0" windowWidth="20730" windowHeight="11760" tabRatio="500" activeTab="1"/>
  </bookViews>
  <sheets>
    <sheet name="Blatt1" sheetId="1" r:id="rId1"/>
    <sheet name="Blatt2" sheetId="2" r:id="rId2"/>
  </sheets>
  <calcPr calcId="1257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G4" i="2"/>
  <c r="AN4"/>
  <c r="AU4"/>
  <c r="BB4"/>
  <c r="BI4"/>
  <c r="AH4"/>
  <c r="AI4"/>
  <c r="AO4"/>
  <c r="AP4"/>
  <c r="AV4"/>
  <c r="AW4"/>
  <c r="BC4"/>
  <c r="BD4"/>
  <c r="BJ4"/>
  <c r="B15"/>
  <c r="AU5"/>
  <c r="BB5"/>
  <c r="BI5"/>
  <c r="AH5"/>
  <c r="AI5"/>
  <c r="AO5"/>
  <c r="AP5"/>
  <c r="AV5"/>
  <c r="AW5"/>
  <c r="BC5"/>
  <c r="BD5"/>
  <c r="BJ5"/>
  <c r="B16"/>
  <c r="AG6"/>
  <c r="AN6"/>
  <c r="AH6"/>
  <c r="AI6"/>
  <c r="AO6"/>
  <c r="AP6"/>
  <c r="AU6"/>
  <c r="AV6"/>
  <c r="AW6"/>
  <c r="BB6"/>
  <c r="BC6"/>
  <c r="BD6"/>
  <c r="BI6"/>
  <c r="BJ6"/>
  <c r="B17"/>
  <c r="AN7"/>
  <c r="AO7"/>
  <c r="AP7"/>
  <c r="AU7"/>
  <c r="AV7"/>
  <c r="AW7"/>
  <c r="BB7"/>
  <c r="BC7"/>
  <c r="BD7"/>
  <c r="BI7"/>
  <c r="BJ7"/>
  <c r="B18"/>
  <c r="AG8"/>
  <c r="AN8"/>
  <c r="AU8"/>
  <c r="BB8"/>
  <c r="BI8"/>
  <c r="AH8"/>
  <c r="AI8"/>
  <c r="AO8"/>
  <c r="AP8"/>
  <c r="AV8"/>
  <c r="AW8"/>
  <c r="BC8"/>
  <c r="BD8"/>
  <c r="BJ8"/>
  <c r="B19"/>
  <c r="BB3"/>
  <c r="BI3"/>
  <c r="BC3"/>
  <c r="BD3"/>
  <c r="BJ3"/>
  <c r="B14"/>
  <c r="AM3"/>
  <c r="AN3"/>
  <c r="AO3"/>
  <c r="AP3"/>
  <c r="AU3"/>
  <c r="AV3"/>
  <c r="AA4"/>
  <c r="AA5"/>
  <c r="AA6"/>
  <c r="AA7"/>
  <c r="AA8"/>
  <c r="AA3"/>
  <c r="T4"/>
  <c r="T5"/>
  <c r="T6"/>
  <c r="T7"/>
  <c r="T8"/>
  <c r="T3"/>
  <c r="U3"/>
  <c r="U4"/>
  <c r="U5"/>
  <c r="U6"/>
  <c r="U7"/>
  <c r="U8"/>
  <c r="AB3"/>
  <c r="AB4"/>
  <c r="AB5"/>
  <c r="AB6"/>
  <c r="AB7"/>
  <c r="AB8"/>
  <c r="L8"/>
  <c r="S8"/>
  <c r="Z8"/>
  <c r="F8"/>
  <c r="G8"/>
  <c r="M8"/>
  <c r="N8"/>
  <c r="L7"/>
  <c r="S7"/>
  <c r="Z7"/>
  <c r="AG7"/>
  <c r="F7"/>
  <c r="G7"/>
  <c r="M7"/>
  <c r="N7"/>
  <c r="AH7"/>
  <c r="AI7"/>
  <c r="L6"/>
  <c r="S6"/>
  <c r="Z6"/>
  <c r="F6"/>
  <c r="G6"/>
  <c r="M6"/>
  <c r="N6"/>
  <c r="L5"/>
  <c r="S5"/>
  <c r="Z5"/>
  <c r="AG5"/>
  <c r="AN5"/>
  <c r="F5"/>
  <c r="G5"/>
  <c r="M5"/>
  <c r="N5"/>
  <c r="L4"/>
  <c r="S4"/>
  <c r="Z4"/>
  <c r="F4"/>
  <c r="G4"/>
  <c r="M4"/>
  <c r="N4"/>
  <c r="L3"/>
  <c r="S3"/>
  <c r="Z3"/>
  <c r="AG3"/>
  <c r="F3"/>
  <c r="G3"/>
  <c r="M3"/>
  <c r="N3"/>
  <c r="AH3"/>
  <c r="AI3"/>
  <c r="AW3"/>
  <c r="AP17" i="1"/>
  <c r="AP18"/>
  <c r="AP19"/>
  <c r="AP20"/>
  <c r="AP21"/>
  <c r="AP22"/>
  <c r="AP23"/>
  <c r="AP24"/>
  <c r="AP25"/>
  <c r="AP26"/>
  <c r="AP27"/>
  <c r="AP28"/>
  <c r="AK28"/>
  <c r="AA28"/>
  <c r="V28"/>
  <c r="Q28"/>
  <c r="L28"/>
  <c r="F17"/>
  <c r="F20"/>
  <c r="F21"/>
  <c r="F22"/>
  <c r="F23"/>
  <c r="F24"/>
  <c r="F25"/>
  <c r="F26"/>
  <c r="F27"/>
  <c r="F28"/>
  <c r="G28"/>
  <c r="AK27"/>
  <c r="AA27"/>
  <c r="V27"/>
  <c r="Q27"/>
  <c r="L27"/>
  <c r="G27"/>
  <c r="AK26"/>
  <c r="AA26"/>
  <c r="V26"/>
  <c r="Q26"/>
  <c r="L26"/>
  <c r="G26"/>
  <c r="AK25"/>
  <c r="AA25"/>
  <c r="V25"/>
  <c r="Q25"/>
  <c r="L25"/>
  <c r="G25"/>
  <c r="AK24"/>
  <c r="AA24"/>
  <c r="V24"/>
  <c r="Q24"/>
  <c r="L24"/>
  <c r="G24"/>
  <c r="AK23"/>
  <c r="AA23"/>
  <c r="V23"/>
  <c r="Q23"/>
  <c r="L23"/>
  <c r="G23"/>
  <c r="AK22"/>
  <c r="AA22"/>
  <c r="V22"/>
  <c r="Q22"/>
  <c r="L22"/>
  <c r="G22"/>
  <c r="AK21"/>
  <c r="AA21"/>
  <c r="V21"/>
  <c r="Q21"/>
  <c r="L21"/>
  <c r="G21"/>
  <c r="AK20"/>
  <c r="AA20"/>
  <c r="V20"/>
  <c r="Q20"/>
  <c r="L20"/>
  <c r="G20"/>
  <c r="AK19"/>
  <c r="AA19"/>
  <c r="V19"/>
  <c r="Q19"/>
  <c r="L19"/>
  <c r="G19"/>
  <c r="AK18"/>
  <c r="AA18"/>
  <c r="V18"/>
  <c r="Q18"/>
  <c r="L18"/>
  <c r="G18"/>
  <c r="AK17"/>
  <c r="AA17"/>
  <c r="V17"/>
  <c r="Q17"/>
  <c r="L17"/>
  <c r="G17"/>
  <c r="F4"/>
  <c r="F5"/>
  <c r="F6"/>
  <c r="F7"/>
  <c r="F8"/>
  <c r="F9"/>
  <c r="F10"/>
  <c r="F11"/>
  <c r="F12"/>
  <c r="F13"/>
  <c r="F14"/>
  <c r="L4"/>
  <c r="L5"/>
  <c r="L6"/>
  <c r="L7"/>
  <c r="L8"/>
  <c r="L9"/>
  <c r="L10"/>
  <c r="L11"/>
  <c r="L12"/>
  <c r="L13"/>
  <c r="L14"/>
  <c r="Q4"/>
  <c r="Q5"/>
  <c r="Q6"/>
  <c r="Q7"/>
  <c r="Q8"/>
  <c r="Q9"/>
  <c r="Q10"/>
  <c r="Q11"/>
  <c r="Q12"/>
  <c r="Q13"/>
  <c r="Q14"/>
  <c r="V4"/>
  <c r="V5"/>
  <c r="V6"/>
  <c r="V7"/>
  <c r="V8"/>
  <c r="V9"/>
  <c r="V10"/>
  <c r="V11"/>
  <c r="V12"/>
  <c r="V13"/>
  <c r="V14"/>
  <c r="AA4"/>
  <c r="AA5"/>
  <c r="AA6"/>
  <c r="AA7"/>
  <c r="AA8"/>
  <c r="AA9"/>
  <c r="AA10"/>
  <c r="AA11"/>
  <c r="AA12"/>
  <c r="AA13"/>
  <c r="AA14"/>
  <c r="AK4"/>
  <c r="AK5"/>
  <c r="AK6"/>
  <c r="AK7"/>
  <c r="AK8"/>
  <c r="AK9"/>
  <c r="AK10"/>
  <c r="AK11"/>
  <c r="AK12"/>
  <c r="AK13"/>
  <c r="AK14"/>
  <c r="AQ4"/>
  <c r="AQ5"/>
  <c r="AQ6"/>
  <c r="AQ7"/>
  <c r="AQ8"/>
  <c r="AQ9"/>
  <c r="AQ10"/>
  <c r="AQ11"/>
  <c r="AQ12"/>
  <c r="AQ13"/>
  <c r="AQ14"/>
  <c r="F3"/>
  <c r="G4"/>
  <c r="G5"/>
  <c r="G6"/>
  <c r="G7"/>
  <c r="G8"/>
  <c r="G9"/>
  <c r="G10"/>
  <c r="G11"/>
  <c r="G12"/>
  <c r="G13"/>
  <c r="G14"/>
  <c r="AQ3"/>
  <c r="AK3"/>
  <c r="AA3"/>
  <c r="V3"/>
  <c r="Q3"/>
  <c r="L3"/>
  <c r="G3"/>
</calcChain>
</file>

<file path=xl/sharedStrings.xml><?xml version="1.0" encoding="utf-8"?>
<sst xmlns="http://schemas.openxmlformats.org/spreadsheetml/2006/main" count="218" uniqueCount="77">
  <si>
    <t>Gruppe 1</t>
  </si>
  <si>
    <t>Gruppe 2</t>
  </si>
  <si>
    <t>Gruppe 3</t>
  </si>
  <si>
    <t>Gruppe 4</t>
  </si>
  <si>
    <t>Gruppe 5</t>
  </si>
  <si>
    <t xml:space="preserve">Gruppe 6 </t>
  </si>
  <si>
    <t>Gruppe 7</t>
  </si>
  <si>
    <t>Gruppe 8</t>
  </si>
  <si>
    <t>Gruppe 9</t>
  </si>
  <si>
    <t xml:space="preserve">Gruppe 10 </t>
  </si>
  <si>
    <t>Gruppe</t>
  </si>
  <si>
    <t>Foto</t>
  </si>
  <si>
    <t>Video</t>
  </si>
  <si>
    <t>Likes</t>
  </si>
  <si>
    <t>Freunde</t>
  </si>
  <si>
    <t>gesamtlikes d.R</t>
  </si>
  <si>
    <t>Eröffnungsrunde</t>
  </si>
  <si>
    <t>Likes2</t>
  </si>
  <si>
    <t>Foto3</t>
  </si>
  <si>
    <t>Video4</t>
  </si>
  <si>
    <t>Freunde5</t>
  </si>
  <si>
    <t>gesamtlikes d.R6</t>
  </si>
  <si>
    <t>Likes3</t>
  </si>
  <si>
    <t>Foto4</t>
  </si>
  <si>
    <t>Video5</t>
  </si>
  <si>
    <t>Freunde6</t>
  </si>
  <si>
    <t>gesamtlikes d.R7</t>
  </si>
  <si>
    <t>Likes4</t>
  </si>
  <si>
    <t>Foto5</t>
  </si>
  <si>
    <t>Video6</t>
  </si>
  <si>
    <t>Freunde7</t>
  </si>
  <si>
    <t>gesamtlikes d.R8</t>
  </si>
  <si>
    <t>Likes5</t>
  </si>
  <si>
    <t>Foto6</t>
  </si>
  <si>
    <t>Video7</t>
  </si>
  <si>
    <t>Freunde8</t>
  </si>
  <si>
    <t>gesamtlikes d.R9</t>
  </si>
  <si>
    <t>Likes6</t>
  </si>
  <si>
    <t>Foto7</t>
  </si>
  <si>
    <t>Video8</t>
  </si>
  <si>
    <t>Freunde9</t>
  </si>
  <si>
    <t>gesamtlikes d.R10</t>
  </si>
  <si>
    <t>Likes7</t>
  </si>
  <si>
    <t>Foto8</t>
  </si>
  <si>
    <t>Video9</t>
  </si>
  <si>
    <t>Freunde10</t>
  </si>
  <si>
    <t>gesamtlikes d.R11</t>
  </si>
  <si>
    <t>Likes8</t>
  </si>
  <si>
    <t>Foto9</t>
  </si>
  <si>
    <t>Video10</t>
  </si>
  <si>
    <t>Freunde11</t>
  </si>
  <si>
    <t>gesamtlikes d.R12</t>
  </si>
  <si>
    <t>Aktionzeit</t>
  </si>
  <si>
    <t>Onlinezeit</t>
  </si>
  <si>
    <t>Selfie Zeit</t>
  </si>
  <si>
    <t>gesamtlikes d.R112</t>
  </si>
  <si>
    <t>Likes83</t>
  </si>
  <si>
    <t>Foto94</t>
  </si>
  <si>
    <t>Video105</t>
  </si>
  <si>
    <t>Freunde116</t>
  </si>
  <si>
    <t>gesamtlikes d.R127</t>
  </si>
  <si>
    <t>Finalzeit</t>
  </si>
  <si>
    <t>gesamanzahl der Likes</t>
  </si>
  <si>
    <t>Fotos</t>
  </si>
  <si>
    <t>Videos</t>
  </si>
  <si>
    <t>Likes d.Runde</t>
  </si>
  <si>
    <t>Post</t>
  </si>
  <si>
    <t>Posts</t>
  </si>
  <si>
    <t>Freunde insg.</t>
  </si>
  <si>
    <t>Feunde insg.</t>
  </si>
  <si>
    <t>Flip Flip Ente</t>
  </si>
  <si>
    <t>Usain Bolt</t>
  </si>
  <si>
    <t>#Hashtag</t>
  </si>
  <si>
    <t>G.D.V.B.P.</t>
  </si>
  <si>
    <t>Bitch Please</t>
  </si>
  <si>
    <t>Die Hippies</t>
  </si>
  <si>
    <t xml:space="preserve">Likes ohne Runden (für Gruppenprofil, Selfie, etc) </t>
  </si>
</sst>
</file>

<file path=xl/styles.xml><?xml version="1.0" encoding="utf-8"?>
<styleSheet xmlns="http://schemas.openxmlformats.org/spreadsheetml/2006/main">
  <numFmts count="2">
    <numFmt numFmtId="43" formatCode="_-* #,##0.00\ _€_-;\-* #,##0.00\ _€_-;_-* &quot;-&quot;??\ _€_-;_-@_-"/>
    <numFmt numFmtId="164" formatCode="_-* #,##0\ _€_-;\-* #,##0\ _€_-;_-* &quot;-&quot;??\ _€_-;_-@_-"/>
  </numFmts>
  <fonts count="6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rgb="FFFA7D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</patternFill>
    </fill>
  </fills>
  <borders count="21">
    <border>
      <left/>
      <right/>
      <top/>
      <bottom/>
      <diagonal/>
    </border>
    <border>
      <left/>
      <right/>
      <top style="thin">
        <color theme="1"/>
      </top>
      <bottom style="thin">
        <color theme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152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30">
    <xf numFmtId="0" fontId="0" fillId="0" borderId="0" xfId="0"/>
    <xf numFmtId="0" fontId="2" fillId="0" borderId="1" xfId="0" applyFont="1" applyBorder="1"/>
    <xf numFmtId="0" fontId="0" fillId="0" borderId="0" xfId="0" applyBorder="1"/>
    <xf numFmtId="0" fontId="0" fillId="0" borderId="9" xfId="0" applyNumberFormat="1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2" xfId="0" applyBorder="1"/>
    <xf numFmtId="0" fontId="0" fillId="0" borderId="16" xfId="0" applyBorder="1"/>
    <xf numFmtId="0" fontId="0" fillId="2" borderId="10" xfId="0" applyNumberFormat="1" applyFill="1" applyBorder="1"/>
    <xf numFmtId="0" fontId="0" fillId="2" borderId="11" xfId="0" applyNumberFormat="1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0" fillId="0" borderId="17" xfId="0" applyBorder="1"/>
    <xf numFmtId="0" fontId="0" fillId="2" borderId="19" xfId="0" applyFill="1" applyBorder="1"/>
    <xf numFmtId="164" fontId="5" fillId="3" borderId="20" xfId="131" applyNumberFormat="1" applyFont="1" applyFill="1" applyBorder="1"/>
    <xf numFmtId="1" fontId="0" fillId="0" borderId="16" xfId="0" applyNumberFormat="1" applyBorder="1"/>
    <xf numFmtId="1" fontId="0" fillId="0" borderId="13" xfId="0" applyNumberFormat="1" applyBorder="1"/>
    <xf numFmtId="0" fontId="0" fillId="0" borderId="18" xfId="0" applyFill="1" applyBorder="1"/>
    <xf numFmtId="1" fontId="0" fillId="0" borderId="0" xfId="0" applyNumberFormat="1"/>
    <xf numFmtId="0" fontId="2" fillId="0" borderId="18" xfId="0" applyFont="1" applyBorder="1"/>
    <xf numFmtId="0" fontId="2" fillId="0" borderId="0" xfId="0" applyFont="1"/>
  </cellXfs>
  <cellStyles count="152">
    <cellStyle name="Besuchter Hyperlink" xfId="2" builtinId="9" hidden="1"/>
    <cellStyle name="Besuchter Hyperlink" xfId="4" builtinId="9" hidden="1"/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Besuchter Hyperlink" xfId="14" builtinId="9" hidden="1"/>
    <cellStyle name="Besuchter Hyperlink" xfId="16" builtinId="9" hidden="1"/>
    <cellStyle name="Besuchter Hyperlink" xfId="18" builtinId="9" hidden="1"/>
    <cellStyle name="Besuchter Hyperlink" xfId="20" builtinId="9" hidden="1"/>
    <cellStyle name="Besuchter Hyperlink" xfId="22" builtinId="9" hidden="1"/>
    <cellStyle name="Besuchter Hyperlink" xfId="24" builtinId="9" hidden="1"/>
    <cellStyle name="Besuchter Hyperlink" xfId="26" builtinId="9" hidden="1"/>
    <cellStyle name="Besuchter Hyperlink" xfId="28" builtinId="9" hidden="1"/>
    <cellStyle name="Besuchter Hyperlink" xfId="30" builtinId="9" hidden="1"/>
    <cellStyle name="Besuchter Hyperlink" xfId="32" builtinId="9" hidden="1"/>
    <cellStyle name="Besuchter Hyperlink" xfId="34" builtinId="9" hidden="1"/>
    <cellStyle name="Besuchter Hyperlink" xfId="36" builtinId="9" hidden="1"/>
    <cellStyle name="Besuchter Hyperlink" xfId="38" builtinId="9" hidden="1"/>
    <cellStyle name="Besuchter Hyperlink" xfId="40" builtinId="9" hidden="1"/>
    <cellStyle name="Besuchter Hyperlink" xfId="42" builtinId="9" hidden="1"/>
    <cellStyle name="Besuchter Hyperlink" xfId="44" builtinId="9" hidden="1"/>
    <cellStyle name="Besuchter Hyperlink" xfId="46" builtinId="9" hidden="1"/>
    <cellStyle name="Besuchter Hyperlink" xfId="48" builtinId="9" hidden="1"/>
    <cellStyle name="Besuchter Hyperlink" xfId="50" builtinId="9" hidden="1"/>
    <cellStyle name="Besuchter Hyperlink" xfId="52" builtinId="9" hidden="1"/>
    <cellStyle name="Besuchter Hyperlink" xfId="54" builtinId="9" hidden="1"/>
    <cellStyle name="Besuchter Hyperlink" xfId="56" builtinId="9" hidden="1"/>
    <cellStyle name="Besuchter Hyperlink" xfId="58" builtinId="9" hidden="1"/>
    <cellStyle name="Besuchter Hyperlink" xfId="60" builtinId="9" hidden="1"/>
    <cellStyle name="Besuchter Hyperlink" xfId="62" builtinId="9" hidden="1"/>
    <cellStyle name="Besuchter Hyperlink" xfId="64" builtinId="9" hidden="1"/>
    <cellStyle name="Besuchter Hyperlink" xfId="66" builtinId="9" hidden="1"/>
    <cellStyle name="Besuchter Hyperlink" xfId="68" builtinId="9" hidden="1"/>
    <cellStyle name="Besuchter Hyperlink" xfId="70" builtinId="9" hidden="1"/>
    <cellStyle name="Besuchter Hyperlink" xfId="72" builtinId="9" hidden="1"/>
    <cellStyle name="Besuchter Hyperlink" xfId="74" builtinId="9" hidden="1"/>
    <cellStyle name="Besuchter Hyperlink" xfId="76" builtinId="9" hidden="1"/>
    <cellStyle name="Besuchter Hyperlink" xfId="78" builtinId="9" hidden="1"/>
    <cellStyle name="Besuchter Hyperlink" xfId="80" builtinId="9" hidden="1"/>
    <cellStyle name="Besuchter Hyperlink" xfId="82" builtinId="9" hidden="1"/>
    <cellStyle name="Besuchter Hyperlink" xfId="84" builtinId="9" hidden="1"/>
    <cellStyle name="Besuchter Hyperlink" xfId="86" builtinId="9" hidden="1"/>
    <cellStyle name="Besuchter Hyperlink" xfId="88" builtinId="9" hidden="1"/>
    <cellStyle name="Besuchter Hyperlink" xfId="90" builtinId="9" hidden="1"/>
    <cellStyle name="Besuchter Hyperlink" xfId="92" builtinId="9" hidden="1"/>
    <cellStyle name="Besuchter Hyperlink" xfId="94" builtinId="9" hidden="1"/>
    <cellStyle name="Besuchter Hyperlink" xfId="96" builtinId="9" hidden="1"/>
    <cellStyle name="Besuchter Hyperlink" xfId="98" builtinId="9" hidden="1"/>
    <cellStyle name="Besuchter Hyperlink" xfId="100" builtinId="9" hidden="1"/>
    <cellStyle name="Besuchter Hyperlink" xfId="102" builtinId="9" hidden="1"/>
    <cellStyle name="Besuchter Hyperlink" xfId="104" builtinId="9" hidden="1"/>
    <cellStyle name="Besuchter Hyperlink" xfId="106" builtinId="9" hidden="1"/>
    <cellStyle name="Besuchter Hyperlink" xfId="108" builtinId="9" hidden="1"/>
    <cellStyle name="Besuchter Hyperlink" xfId="110" builtinId="9" hidden="1"/>
    <cellStyle name="Besuchter Hyperlink" xfId="112" builtinId="9" hidden="1"/>
    <cellStyle name="Besuchter Hyperlink" xfId="114" builtinId="9" hidden="1"/>
    <cellStyle name="Besuchter Hyperlink" xfId="116" builtinId="9" hidden="1"/>
    <cellStyle name="Besuchter Hyperlink" xfId="118" builtinId="9" hidden="1"/>
    <cellStyle name="Besuchter Hyperlink" xfId="120" builtinId="9" hidden="1"/>
    <cellStyle name="Besuchter Hyperlink" xfId="122" builtinId="9" hidden="1"/>
    <cellStyle name="Besuchter Hyperlink" xfId="124" builtinId="9" hidden="1"/>
    <cellStyle name="Besuchter Hyperlink" xfId="126" builtinId="9" hidden="1"/>
    <cellStyle name="Besuchter Hyperlink" xfId="128" builtinId="9" hidden="1"/>
    <cellStyle name="Besuchter Hyperlink" xfId="130" builtinId="9" hidden="1"/>
    <cellStyle name="Besuchter Hyperlink" xfId="133" builtinId="9" hidden="1"/>
    <cellStyle name="Besuchter Hyperlink" xfId="135" builtinId="9" hidden="1"/>
    <cellStyle name="Besuchter Hyperlink" xfId="137" builtinId="9" hidden="1"/>
    <cellStyle name="Besuchter Hyperlink" xfId="139" builtinId="9" hidden="1"/>
    <cellStyle name="Besuchter Hyperlink" xfId="141" builtinId="9" hidden="1"/>
    <cellStyle name="Besuchter Hyperlink" xfId="143" builtinId="9" hidden="1"/>
    <cellStyle name="Besuchter Hyperlink" xfId="145" builtinId="9" hidden="1"/>
    <cellStyle name="Besuchter Hyperlink" xfId="147" builtinId="9" hidden="1"/>
    <cellStyle name="Besuchter Hyperlink" xfId="149" builtinId="9" hidden="1"/>
    <cellStyle name="Besuchter Hyperlink" xfId="151" builtinId="9" hidden="1"/>
    <cellStyle name="Dezimal" xfId="131" builtinId="3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Standard" xfId="0" builtinId="0"/>
  </cellStyles>
  <dxfs count="42"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 style="thin">
          <color theme="1"/>
        </top>
        <bottom style="thin">
          <color theme="1"/>
        </bottom>
      </border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style val="18"/>
  <c:chart>
    <c:title>
      <c:tx>
        <c:rich>
          <a:bodyPr/>
          <a:lstStyle/>
          <a:p>
            <a:pPr>
              <a:defRPr/>
            </a:pPr>
            <a:r>
              <a:rPr lang="de-DE"/>
              <a:t>Aktuelle Like-Übersicht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spPr>
            <a:solidFill>
              <a:schemeClr val="tx2"/>
            </a:solidFill>
          </c:spPr>
          <c:cat>
            <c:strRef>
              <c:f>Blatt2!$A$14:$A$19</c:f>
              <c:strCache>
                <c:ptCount val="6"/>
                <c:pt idx="0">
                  <c:v>Usain Bolt</c:v>
                </c:pt>
                <c:pt idx="1">
                  <c:v>Flip Flip Ente</c:v>
                </c:pt>
                <c:pt idx="2">
                  <c:v>#Hashtag</c:v>
                </c:pt>
                <c:pt idx="3">
                  <c:v>G.D.V.B.P.</c:v>
                </c:pt>
                <c:pt idx="4">
                  <c:v>Bitch Please</c:v>
                </c:pt>
                <c:pt idx="5">
                  <c:v>Die Hippies</c:v>
                </c:pt>
              </c:strCache>
            </c:strRef>
          </c:cat>
          <c:val>
            <c:numRef>
              <c:f>Blatt2!$B$14:$B$19</c:f>
              <c:numCache>
                <c:formatCode>0</c:formatCode>
                <c:ptCount val="6"/>
                <c:pt idx="0">
                  <c:v>195.75</c:v>
                </c:pt>
                <c:pt idx="1">
                  <c:v>416.375</c:v>
                </c:pt>
                <c:pt idx="2">
                  <c:v>125.25</c:v>
                </c:pt>
                <c:pt idx="3">
                  <c:v>245</c:v>
                </c:pt>
                <c:pt idx="4">
                  <c:v>219.5</c:v>
                </c:pt>
                <c:pt idx="5">
                  <c:v>211.5</c:v>
                </c:pt>
              </c:numCache>
            </c:numRef>
          </c:val>
        </c:ser>
        <c:dLbls>
          <c:showVal val="1"/>
        </c:dLbls>
        <c:axId val="84829696"/>
        <c:axId val="84848640"/>
      </c:barChart>
      <c:catAx>
        <c:axId val="84829696"/>
        <c:scaling>
          <c:orientation val="minMax"/>
        </c:scaling>
        <c:axPos val="b"/>
        <c:tickLblPos val="nextTo"/>
        <c:crossAx val="84848640"/>
        <c:crosses val="autoZero"/>
        <c:auto val="1"/>
        <c:lblAlgn val="ctr"/>
        <c:lblOffset val="100"/>
      </c:catAx>
      <c:valAx>
        <c:axId val="84848640"/>
        <c:scaling>
          <c:orientation val="minMax"/>
        </c:scaling>
        <c:axPos val="l"/>
        <c:majorGridlines/>
        <c:numFmt formatCode="0" sourceLinked="1"/>
        <c:tickLblPos val="nextTo"/>
        <c:crossAx val="84829696"/>
        <c:crosses val="autoZero"/>
        <c:crossBetween val="between"/>
      </c:valAx>
    </c:plotArea>
    <c:plotVisOnly val="1"/>
    <c:dispBlanksAs val="gap"/>
  </c:chart>
  <c:printSettings>
    <c:headerFooter/>
    <c:pageMargins b="1" l="0.75000000000000022" r="0.75000000000000022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5080</xdr:colOff>
      <xdr:row>10</xdr:row>
      <xdr:rowOff>15240</xdr:rowOff>
    </xdr:from>
    <xdr:to>
      <xdr:col>17</xdr:col>
      <xdr:colOff>538480</xdr:colOff>
      <xdr:row>34</xdr:row>
      <xdr:rowOff>162560</xdr:rowOff>
    </xdr:to>
    <xdr:graphicFrame macro="">
      <xdr:nvGraphicFramePr>
        <xdr:cNvPr id="6" name="Diagram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2" name="Tabelle2" displayName="Tabelle2" ref="B2:AU14">
  <autoFilter ref="B2:AU14"/>
  <tableColumns count="46">
    <tableColumn id="1" name="Likes" totalsRowLabel="Ergebnis"/>
    <tableColumn id="2" name="Foto"/>
    <tableColumn id="3" name="Video"/>
    <tableColumn id="4" name="Freunde"/>
    <tableColumn id="5" name="gesamtlikes d.R">
      <calculatedColumnFormula>[Likes]+[Foto]*3+[Video]*4+[Freunde]*5</calculatedColumnFormula>
    </tableColumn>
    <tableColumn id="6" name="Likes2">
      <calculatedColumnFormula>SUM([gesamtlikes d.R])</calculatedColumnFormula>
    </tableColumn>
    <tableColumn id="7" name="Foto3"/>
    <tableColumn id="8" name="Video4"/>
    <tableColumn id="9" name="Freunde5"/>
    <tableColumn id="10" name="gesamtlikes d.R6"/>
    <tableColumn id="11" name="Likes3">
      <calculatedColumnFormula>[gesamtlikes d.R6]</calculatedColumnFormula>
    </tableColumn>
    <tableColumn id="12" name="Foto4"/>
    <tableColumn id="13" name="Video5"/>
    <tableColumn id="14" name="Freunde6"/>
    <tableColumn id="15" name="gesamtlikes d.R7"/>
    <tableColumn id="16" name="Likes4">
      <calculatedColumnFormula>[gesamtlikes d.R7]</calculatedColumnFormula>
    </tableColumn>
    <tableColumn id="17" name="Foto5"/>
    <tableColumn id="18" name="Video6"/>
    <tableColumn id="19" name="Freunde7"/>
    <tableColumn id="20" name="gesamtlikes d.R8"/>
    <tableColumn id="21" name="Likes5">
      <calculatedColumnFormula>[gesamtlikes d.R8]</calculatedColumnFormula>
    </tableColumn>
    <tableColumn id="22" name="Foto6"/>
    <tableColumn id="23" name="Video7"/>
    <tableColumn id="24" name="Freunde8"/>
    <tableColumn id="25" name="gesamtlikes d.R9"/>
    <tableColumn id="26" name="Likes6">
      <calculatedColumnFormula>Z3</calculatedColumnFormula>
    </tableColumn>
    <tableColumn id="27" name="Foto7"/>
    <tableColumn id="28" name="Video8"/>
    <tableColumn id="29" name="Freunde9"/>
    <tableColumn id="30" name="gesamtlikes d.R10"/>
    <tableColumn id="31" name="Likes7"/>
    <tableColumn id="32" name="Foto8"/>
    <tableColumn id="33" name="Video9"/>
    <tableColumn id="34" name="Freunde10"/>
    <tableColumn id="35" name="gesamtlikes d.R11"/>
    <tableColumn id="36" name="Likes8">
      <calculatedColumnFormula>[gesamtlikes d.R11]</calculatedColumnFormula>
    </tableColumn>
    <tableColumn id="37" name="Foto9"/>
    <tableColumn id="38" name="Video10"/>
    <tableColumn id="39" name="Freunde11"/>
    <tableColumn id="40" name="gesamtlikes d.R12" totalsRowFunction="count"/>
    <tableColumn id="41" name="gesamtlikes d.R112"/>
    <tableColumn id="42" name="Likes83">
      <calculatedColumnFormula>[gesamtlikes d.R112]</calculatedColumnFormula>
    </tableColumn>
    <tableColumn id="43" name="Foto94"/>
    <tableColumn id="44" name="Video105"/>
    <tableColumn id="45" name="Freunde116"/>
    <tableColumn id="46" name="gesamtlikes d.R127"/>
  </tableColumns>
  <tableStyleInfo showFirstColumn="0" showLastColumn="0" showRowStripes="0" showColumnStripes="0"/>
</table>
</file>

<file path=xl/tables/table2.xml><?xml version="1.0" encoding="utf-8"?>
<table xmlns="http://schemas.openxmlformats.org/spreadsheetml/2006/main" id="5" name="Tabelle26" displayName="Tabelle26" ref="B17:AU28" headerRowCount="0">
  <tableColumns count="46">
    <tableColumn id="1" name="Likes" totalsRowLabel="Ergebnis"/>
    <tableColumn id="2" name="Foto"/>
    <tableColumn id="3" name="Video"/>
    <tableColumn id="4" name="Freunde"/>
    <tableColumn id="5" name="gesamtlikes d.R">
      <calculatedColumnFormula>[Likes]+[Foto]*3+[Video]*4+[Freunde]*5</calculatedColumnFormula>
    </tableColumn>
    <tableColumn id="6" name="Likes2" headerRowDxfId="41">
      <calculatedColumnFormula>SUM([gesamtlikes d.R])</calculatedColumnFormula>
    </tableColumn>
    <tableColumn id="7" name="Foto3" headerRowDxfId="40"/>
    <tableColumn id="8" name="Video4" headerRowDxfId="39"/>
    <tableColumn id="9" name="Freunde5" headerRowDxfId="38"/>
    <tableColumn id="10" name="gesamtlikes d.R6" headerRowDxfId="37"/>
    <tableColumn id="11" name="Likes3" headerRowDxfId="36">
      <calculatedColumnFormula>[gesamtlikes d.R6]</calculatedColumnFormula>
    </tableColumn>
    <tableColumn id="12" name="Foto4" headerRowDxfId="35"/>
    <tableColumn id="13" name="Video5" headerRowDxfId="34"/>
    <tableColumn id="14" name="Freunde6" headerRowDxfId="33"/>
    <tableColumn id="15" name="gesamtlikes d.R7" headerRowDxfId="32"/>
    <tableColumn id="16" name="Likes4" headerRowDxfId="31">
      <calculatedColumnFormula>[gesamtlikes d.R7]</calculatedColumnFormula>
    </tableColumn>
    <tableColumn id="17" name="Foto5" headerRowDxfId="30"/>
    <tableColumn id="18" name="Video6" headerRowDxfId="29"/>
    <tableColumn id="19" name="Freunde7" headerRowDxfId="28"/>
    <tableColumn id="20" name="gesamtlikes d.R8" headerRowDxfId="27"/>
    <tableColumn id="21" name="Likes5" headerRowDxfId="26">
      <calculatedColumnFormula>[gesamtlikes d.R8]</calculatedColumnFormula>
    </tableColumn>
    <tableColumn id="22" name="Foto6" headerRowDxfId="25"/>
    <tableColumn id="23" name="Video7" headerRowDxfId="24"/>
    <tableColumn id="24" name="Freunde8" headerRowDxfId="23"/>
    <tableColumn id="25" name="gesamtlikes d.R9" headerRowDxfId="22"/>
    <tableColumn id="26" name="Likes6" headerRowDxfId="21">
      <calculatedColumnFormula>Z17</calculatedColumnFormula>
    </tableColumn>
    <tableColumn id="27" name="Foto7" headerRowDxfId="20"/>
    <tableColumn id="28" name="Video8" headerRowDxfId="19"/>
    <tableColumn id="29" name="Freunde9" headerRowDxfId="18"/>
    <tableColumn id="30" name="gesamtlikes d.R10" headerRowDxfId="17"/>
    <tableColumn id="31" name="Likes7" headerRowDxfId="16"/>
    <tableColumn id="32" name="Foto8" headerRowDxfId="15"/>
    <tableColumn id="33" name="Video9" headerRowDxfId="14"/>
    <tableColumn id="34" name="Freunde10" headerRowDxfId="13"/>
    <tableColumn id="35" name="gesamtlikes d.R11" headerRowDxfId="12"/>
    <tableColumn id="36" name="Likes8" headerRowDxfId="11">
      <calculatedColumnFormula>[gesamtlikes d.R11]</calculatedColumnFormula>
    </tableColumn>
    <tableColumn id="37" name="Foto9" headerRowDxfId="10"/>
    <tableColumn id="38" name="Video10" headerRowDxfId="9"/>
    <tableColumn id="39" name="Freunde11" headerRowDxfId="8"/>
    <tableColumn id="40" name="gesamtlikes d.R12" totalsRowFunction="count" headerRowDxfId="7"/>
    <tableColumn id="41" name="gesamtlikes d.R112" headerRowDxfId="6" dataDxfId="5">
      <calculatedColumnFormula>Tabelle26[[#This Row],[gesamtlikes d.R12]]</calculatedColumnFormula>
    </tableColumn>
    <tableColumn id="42" name="Likes83" headerRowDxfId="4">
      <calculatedColumnFormula>[gesamtlikes d.R112]</calculatedColumnFormula>
    </tableColumn>
    <tableColumn id="43" name="Foto94" headerRowDxfId="3"/>
    <tableColumn id="44" name="Video105" headerRowDxfId="2"/>
    <tableColumn id="45" name="Freunde116" headerRowDxfId="1"/>
    <tableColumn id="46" name="gesamtlikes d.R127" headerRowDxfId="0"/>
  </tableColumns>
  <tableStyleInfo showFirstColumn="0" showLastColumn="0" showRowStripes="0" showColumnStripes="0"/>
</table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W28"/>
  <sheetViews>
    <sheetView topLeftCell="Q1" workbookViewId="0">
      <selection sqref="A1:AU1"/>
    </sheetView>
  </sheetViews>
  <sheetFormatPr baseColWidth="10" defaultRowHeight="15.75" outlineLevelRow="1"/>
  <cols>
    <col min="6" max="6" width="15" customWidth="1"/>
  </cols>
  <sheetData>
    <row r="1" spans="1:49" outlineLevel="1">
      <c r="D1" t="s">
        <v>16</v>
      </c>
      <c r="I1" t="s">
        <v>52</v>
      </c>
      <c r="N1" t="s">
        <v>53</v>
      </c>
      <c r="R1" t="s">
        <v>54</v>
      </c>
      <c r="X1" t="s">
        <v>53</v>
      </c>
      <c r="AC1" t="s">
        <v>52</v>
      </c>
      <c r="AH1" t="s">
        <v>53</v>
      </c>
      <c r="AM1" t="s">
        <v>52</v>
      </c>
      <c r="AS1" t="s">
        <v>61</v>
      </c>
    </row>
    <row r="2" spans="1:49">
      <c r="A2" t="s">
        <v>10</v>
      </c>
      <c r="B2" t="s">
        <v>13</v>
      </c>
      <c r="C2" t="s">
        <v>11</v>
      </c>
      <c r="D2" t="s">
        <v>12</v>
      </c>
      <c r="E2" t="s">
        <v>14</v>
      </c>
      <c r="F2" t="s">
        <v>15</v>
      </c>
      <c r="G2" s="1" t="s">
        <v>17</v>
      </c>
      <c r="H2" s="1" t="s">
        <v>18</v>
      </c>
      <c r="I2" s="1" t="s">
        <v>19</v>
      </c>
      <c r="J2" s="1" t="s">
        <v>20</v>
      </c>
      <c r="K2" s="1" t="s">
        <v>21</v>
      </c>
      <c r="L2" s="1" t="s">
        <v>22</v>
      </c>
      <c r="M2" s="1" t="s">
        <v>23</v>
      </c>
      <c r="N2" s="1" t="s">
        <v>24</v>
      </c>
      <c r="O2" s="1" t="s">
        <v>25</v>
      </c>
      <c r="P2" s="1" t="s">
        <v>26</v>
      </c>
      <c r="Q2" s="1" t="s">
        <v>27</v>
      </c>
      <c r="R2" s="1" t="s">
        <v>28</v>
      </c>
      <c r="S2" s="1" t="s">
        <v>29</v>
      </c>
      <c r="T2" s="1" t="s">
        <v>30</v>
      </c>
      <c r="U2" s="1" t="s">
        <v>31</v>
      </c>
      <c r="V2" s="1" t="s">
        <v>32</v>
      </c>
      <c r="W2" s="1" t="s">
        <v>33</v>
      </c>
      <c r="X2" s="1" t="s">
        <v>34</v>
      </c>
      <c r="Y2" s="1" t="s">
        <v>35</v>
      </c>
      <c r="Z2" s="1" t="s">
        <v>36</v>
      </c>
      <c r="AA2" s="1" t="s">
        <v>37</v>
      </c>
      <c r="AB2" s="1" t="s">
        <v>38</v>
      </c>
      <c r="AC2" s="1" t="s">
        <v>39</v>
      </c>
      <c r="AD2" s="1" t="s">
        <v>40</v>
      </c>
      <c r="AE2" s="1" t="s">
        <v>41</v>
      </c>
      <c r="AF2" s="1" t="s">
        <v>42</v>
      </c>
      <c r="AG2" s="1" t="s">
        <v>43</v>
      </c>
      <c r="AH2" s="1" t="s">
        <v>44</v>
      </c>
      <c r="AI2" s="1" t="s">
        <v>45</v>
      </c>
      <c r="AJ2" s="1" t="s">
        <v>46</v>
      </c>
      <c r="AK2" s="1" t="s">
        <v>47</v>
      </c>
      <c r="AL2" s="1" t="s">
        <v>48</v>
      </c>
      <c r="AM2" s="1" t="s">
        <v>49</v>
      </c>
      <c r="AN2" s="1" t="s">
        <v>50</v>
      </c>
      <c r="AO2" s="1" t="s">
        <v>51</v>
      </c>
      <c r="AP2" s="1" t="s">
        <v>55</v>
      </c>
      <c r="AQ2" s="1" t="s">
        <v>56</v>
      </c>
      <c r="AR2" s="1" t="s">
        <v>57</v>
      </c>
      <c r="AS2" s="1" t="s">
        <v>58</v>
      </c>
      <c r="AT2" s="1" t="s">
        <v>59</v>
      </c>
      <c r="AU2" s="1" t="s">
        <v>60</v>
      </c>
      <c r="AW2" t="s">
        <v>62</v>
      </c>
    </row>
    <row r="3" spans="1:49">
      <c r="A3" t="s">
        <v>0</v>
      </c>
      <c r="B3">
        <v>20</v>
      </c>
      <c r="C3">
        <v>3</v>
      </c>
      <c r="D3">
        <v>4</v>
      </c>
      <c r="E3">
        <v>5</v>
      </c>
      <c r="F3">
        <f>[Likes]+[Foto]*3+[Video]*4+[Freunde]*5</f>
        <v>70</v>
      </c>
      <c r="G3">
        <f>SUM([gesamtlikes d.R])</f>
        <v>95</v>
      </c>
      <c r="L3">
        <f>[gesamtlikes d.R6]</f>
        <v>0</v>
      </c>
      <c r="Q3">
        <f>[gesamtlikes d.R7]</f>
        <v>0</v>
      </c>
      <c r="V3">
        <f>[gesamtlikes d.R8]</f>
        <v>0</v>
      </c>
      <c r="Z3">
        <v>67</v>
      </c>
      <c r="AA3">
        <f t="shared" ref="AA3:AA14" si="0">Z3</f>
        <v>67</v>
      </c>
      <c r="AK3">
        <f>[gesamtlikes d.R11]</f>
        <v>0</v>
      </c>
      <c r="AQ3">
        <f>[gesamtlikes d.R112]</f>
        <v>0</v>
      </c>
    </row>
    <row r="4" spans="1:49">
      <c r="A4" t="s">
        <v>1</v>
      </c>
      <c r="B4">
        <v>25</v>
      </c>
      <c r="F4">
        <f>[Likes]+[Foto]*3+[Video]*4+[Freunde]*5</f>
        <v>25</v>
      </c>
      <c r="G4">
        <f>SUM([gesamtlikes d.R])</f>
        <v>95</v>
      </c>
      <c r="L4">
        <f>[gesamtlikes d.R6]</f>
        <v>0</v>
      </c>
      <c r="Q4">
        <f>[gesamtlikes d.R7]</f>
        <v>0</v>
      </c>
      <c r="V4">
        <f>[gesamtlikes d.R8]</f>
        <v>0</v>
      </c>
      <c r="AA4">
        <f t="shared" si="0"/>
        <v>0</v>
      </c>
      <c r="AK4">
        <f>[gesamtlikes d.R11]</f>
        <v>0</v>
      </c>
      <c r="AQ4">
        <f>[gesamtlikes d.R112]</f>
        <v>0</v>
      </c>
    </row>
    <row r="5" spans="1:49">
      <c r="A5" t="s">
        <v>2</v>
      </c>
      <c r="F5">
        <f>[Likes]+[Foto]*3+[Video]*4+[Freunde]*5</f>
        <v>0</v>
      </c>
      <c r="G5">
        <f>SUM([gesamtlikes d.R])</f>
        <v>95</v>
      </c>
      <c r="L5">
        <f>[gesamtlikes d.R6]</f>
        <v>0</v>
      </c>
      <c r="Q5">
        <f>[gesamtlikes d.R7]</f>
        <v>0</v>
      </c>
      <c r="V5">
        <f>[gesamtlikes d.R8]</f>
        <v>0</v>
      </c>
      <c r="AA5">
        <f t="shared" si="0"/>
        <v>0</v>
      </c>
      <c r="AK5">
        <f>[gesamtlikes d.R11]</f>
        <v>0</v>
      </c>
      <c r="AQ5">
        <f>[gesamtlikes d.R112]</f>
        <v>0</v>
      </c>
    </row>
    <row r="6" spans="1:49">
      <c r="A6" t="s">
        <v>3</v>
      </c>
      <c r="F6">
        <f>[Likes]+[Foto]*3+[Video]*4+[Freunde]*5</f>
        <v>0</v>
      </c>
      <c r="G6">
        <f>SUM([gesamtlikes d.R])</f>
        <v>95</v>
      </c>
      <c r="L6">
        <f>[gesamtlikes d.R6]</f>
        <v>0</v>
      </c>
      <c r="Q6">
        <f>[gesamtlikes d.R7]</f>
        <v>0</v>
      </c>
      <c r="V6">
        <f>[gesamtlikes d.R8]</f>
        <v>0</v>
      </c>
      <c r="AA6">
        <f t="shared" si="0"/>
        <v>0</v>
      </c>
      <c r="AK6">
        <f>[gesamtlikes d.R11]</f>
        <v>0</v>
      </c>
      <c r="AQ6">
        <f>[gesamtlikes d.R112]</f>
        <v>0</v>
      </c>
    </row>
    <row r="7" spans="1:49">
      <c r="A7" t="s">
        <v>4</v>
      </c>
      <c r="F7">
        <f>[Likes]+[Foto]*3+[Video]*4+[Freunde]*5</f>
        <v>0</v>
      </c>
      <c r="G7">
        <f>SUM([gesamtlikes d.R])</f>
        <v>95</v>
      </c>
      <c r="L7">
        <f>[gesamtlikes d.R6]</f>
        <v>0</v>
      </c>
      <c r="Q7">
        <f>[gesamtlikes d.R7]</f>
        <v>0</v>
      </c>
      <c r="V7">
        <f>[gesamtlikes d.R8]</f>
        <v>0</v>
      </c>
      <c r="AA7">
        <f t="shared" si="0"/>
        <v>0</v>
      </c>
      <c r="AK7">
        <f>[gesamtlikes d.R11]</f>
        <v>0</v>
      </c>
      <c r="AQ7">
        <f>[gesamtlikes d.R112]</f>
        <v>0</v>
      </c>
    </row>
    <row r="8" spans="1:49">
      <c r="A8" t="s">
        <v>4</v>
      </c>
      <c r="F8">
        <f>[Likes]+[Foto]*3+[Video]*4+[Freunde]*5</f>
        <v>0</v>
      </c>
      <c r="G8">
        <f>SUM([gesamtlikes d.R])</f>
        <v>95</v>
      </c>
      <c r="L8">
        <f>[gesamtlikes d.R6]</f>
        <v>0</v>
      </c>
      <c r="Q8">
        <f>[gesamtlikes d.R7]</f>
        <v>0</v>
      </c>
      <c r="V8">
        <f>[gesamtlikes d.R8]</f>
        <v>0</v>
      </c>
      <c r="AA8">
        <f t="shared" si="0"/>
        <v>0</v>
      </c>
      <c r="AK8">
        <f>[gesamtlikes d.R11]</f>
        <v>0</v>
      </c>
      <c r="AQ8">
        <f>[gesamtlikes d.R112]</f>
        <v>0</v>
      </c>
    </row>
    <row r="9" spans="1:49">
      <c r="A9" t="s">
        <v>5</v>
      </c>
      <c r="F9">
        <f>[Likes]+[Foto]*3+[Video]*4+[Freunde]*5</f>
        <v>0</v>
      </c>
      <c r="G9">
        <f>SUM([gesamtlikes d.R])</f>
        <v>95</v>
      </c>
      <c r="L9">
        <f>[gesamtlikes d.R6]</f>
        <v>0</v>
      </c>
      <c r="Q9">
        <f>[gesamtlikes d.R7]</f>
        <v>0</v>
      </c>
      <c r="V9">
        <f>[gesamtlikes d.R8]</f>
        <v>0</v>
      </c>
      <c r="AA9">
        <f t="shared" si="0"/>
        <v>0</v>
      </c>
      <c r="AK9">
        <f>[gesamtlikes d.R11]</f>
        <v>0</v>
      </c>
      <c r="AQ9">
        <f>[gesamtlikes d.R112]</f>
        <v>0</v>
      </c>
    </row>
    <row r="10" spans="1:49">
      <c r="A10" t="s">
        <v>6</v>
      </c>
      <c r="F10">
        <f>[Likes]+[Foto]*3+[Video]*4+[Freunde]*5</f>
        <v>0</v>
      </c>
      <c r="G10">
        <f>SUM([gesamtlikes d.R])</f>
        <v>95</v>
      </c>
      <c r="L10">
        <f>[gesamtlikes d.R6]</f>
        <v>0</v>
      </c>
      <c r="Q10">
        <f>[gesamtlikes d.R7]</f>
        <v>0</v>
      </c>
      <c r="V10">
        <f>[gesamtlikes d.R8]</f>
        <v>0</v>
      </c>
      <c r="AA10">
        <f t="shared" si="0"/>
        <v>0</v>
      </c>
      <c r="AK10">
        <f>[gesamtlikes d.R11]</f>
        <v>0</v>
      </c>
      <c r="AQ10">
        <f>[gesamtlikes d.R112]</f>
        <v>0</v>
      </c>
    </row>
    <row r="11" spans="1:49">
      <c r="A11" t="s">
        <v>7</v>
      </c>
      <c r="F11">
        <f>[Likes]+[Foto]*3+[Video]*4+[Freunde]*5</f>
        <v>0</v>
      </c>
      <c r="G11">
        <f>SUM([gesamtlikes d.R])</f>
        <v>95</v>
      </c>
      <c r="L11">
        <f>[gesamtlikes d.R6]</f>
        <v>0</v>
      </c>
      <c r="Q11">
        <f>[gesamtlikes d.R7]</f>
        <v>0</v>
      </c>
      <c r="V11">
        <f>[gesamtlikes d.R8]</f>
        <v>0</v>
      </c>
      <c r="AA11">
        <f t="shared" si="0"/>
        <v>0</v>
      </c>
      <c r="AK11">
        <f>[gesamtlikes d.R11]</f>
        <v>0</v>
      </c>
      <c r="AQ11">
        <f>[gesamtlikes d.R112]</f>
        <v>0</v>
      </c>
    </row>
    <row r="12" spans="1:49">
      <c r="A12" t="s">
        <v>8</v>
      </c>
      <c r="F12">
        <f>[Likes]+[Foto]*3+[Video]*4+[Freunde]*5</f>
        <v>0</v>
      </c>
      <c r="G12">
        <f>SUM([gesamtlikes d.R])</f>
        <v>95</v>
      </c>
      <c r="L12">
        <f>[gesamtlikes d.R6]</f>
        <v>0</v>
      </c>
      <c r="Q12">
        <f>[gesamtlikes d.R7]</f>
        <v>0</v>
      </c>
      <c r="V12">
        <f>[gesamtlikes d.R8]</f>
        <v>0</v>
      </c>
      <c r="AA12">
        <f t="shared" si="0"/>
        <v>0</v>
      </c>
      <c r="AK12">
        <f>[gesamtlikes d.R11]</f>
        <v>0</v>
      </c>
      <c r="AQ12">
        <f>[gesamtlikes d.R112]</f>
        <v>0</v>
      </c>
    </row>
    <row r="13" spans="1:49">
      <c r="A13" t="s">
        <v>9</v>
      </c>
      <c r="F13">
        <f>[Likes]+[Foto]*3+[Video]*4+[Freunde]*5</f>
        <v>0</v>
      </c>
      <c r="G13">
        <f>SUM([gesamtlikes d.R])</f>
        <v>95</v>
      </c>
      <c r="L13">
        <f>[gesamtlikes d.R6]</f>
        <v>0</v>
      </c>
      <c r="Q13">
        <f>[gesamtlikes d.R7]</f>
        <v>0</v>
      </c>
      <c r="V13">
        <f>[gesamtlikes d.R8]</f>
        <v>0</v>
      </c>
      <c r="AA13">
        <f t="shared" si="0"/>
        <v>0</v>
      </c>
      <c r="AK13">
        <f>[gesamtlikes d.R11]</f>
        <v>0</v>
      </c>
      <c r="AQ13">
        <f>[gesamtlikes d.R112]</f>
        <v>0</v>
      </c>
    </row>
    <row r="14" spans="1:49">
      <c r="F14">
        <f>[Likes]+[Foto]*3+[Video]*4+[Freunde]*5</f>
        <v>0</v>
      </c>
      <c r="G14">
        <f>SUM([gesamtlikes d.R])</f>
        <v>95</v>
      </c>
      <c r="L14">
        <f>[gesamtlikes d.R6]</f>
        <v>0</v>
      </c>
      <c r="Q14">
        <f>[gesamtlikes d.R7]</f>
        <v>0</v>
      </c>
      <c r="V14">
        <f>[gesamtlikes d.R8]</f>
        <v>0</v>
      </c>
      <c r="AA14">
        <f t="shared" si="0"/>
        <v>0</v>
      </c>
      <c r="AK14">
        <f>[gesamtlikes d.R11]</f>
        <v>0</v>
      </c>
      <c r="AQ14">
        <f>[gesamtlikes d.R112]</f>
        <v>0</v>
      </c>
    </row>
    <row r="16" spans="1:49">
      <c r="A16" t="s">
        <v>10</v>
      </c>
      <c r="B16" t="s">
        <v>13</v>
      </c>
      <c r="C16" t="s">
        <v>11</v>
      </c>
      <c r="D16" t="s">
        <v>12</v>
      </c>
      <c r="E16" t="s">
        <v>14</v>
      </c>
      <c r="F16" t="s">
        <v>15</v>
      </c>
      <c r="G16" t="s">
        <v>13</v>
      </c>
      <c r="H16" t="s">
        <v>11</v>
      </c>
      <c r="I16" t="s">
        <v>12</v>
      </c>
      <c r="J16" t="s">
        <v>14</v>
      </c>
      <c r="K16" t="s">
        <v>15</v>
      </c>
      <c r="L16" t="s">
        <v>13</v>
      </c>
      <c r="M16" t="s">
        <v>11</v>
      </c>
      <c r="N16" t="s">
        <v>12</v>
      </c>
      <c r="O16" t="s">
        <v>14</v>
      </c>
      <c r="P16" t="s">
        <v>15</v>
      </c>
      <c r="Q16" t="s">
        <v>13</v>
      </c>
      <c r="R16" t="s">
        <v>11</v>
      </c>
      <c r="S16" t="s">
        <v>12</v>
      </c>
      <c r="T16" t="s">
        <v>14</v>
      </c>
      <c r="U16" t="s">
        <v>15</v>
      </c>
      <c r="V16" t="s">
        <v>13</v>
      </c>
      <c r="W16" t="s">
        <v>11</v>
      </c>
      <c r="X16" t="s">
        <v>12</v>
      </c>
      <c r="Y16" t="s">
        <v>14</v>
      </c>
      <c r="Z16" t="s">
        <v>15</v>
      </c>
      <c r="AA16" t="s">
        <v>13</v>
      </c>
      <c r="AB16" t="s">
        <v>11</v>
      </c>
      <c r="AC16" t="s">
        <v>12</v>
      </c>
      <c r="AD16" t="s">
        <v>14</v>
      </c>
      <c r="AE16" t="s">
        <v>15</v>
      </c>
      <c r="AF16" t="s">
        <v>13</v>
      </c>
      <c r="AG16" t="s">
        <v>11</v>
      </c>
      <c r="AH16" t="s">
        <v>12</v>
      </c>
      <c r="AI16" t="s">
        <v>14</v>
      </c>
      <c r="AJ16" t="s">
        <v>15</v>
      </c>
      <c r="AK16" t="s">
        <v>13</v>
      </c>
      <c r="AL16" t="s">
        <v>11</v>
      </c>
      <c r="AM16" t="s">
        <v>12</v>
      </c>
      <c r="AN16" t="s">
        <v>14</v>
      </c>
      <c r="AO16" t="s">
        <v>15</v>
      </c>
      <c r="AP16" t="s">
        <v>13</v>
      </c>
      <c r="AQ16" t="s">
        <v>11</v>
      </c>
      <c r="AR16" t="s">
        <v>12</v>
      </c>
      <c r="AS16" t="s">
        <v>14</v>
      </c>
      <c r="AT16" t="s">
        <v>15</v>
      </c>
      <c r="AW16" t="s">
        <v>62</v>
      </c>
    </row>
    <row r="17" spans="1:42">
      <c r="A17" t="s">
        <v>0</v>
      </c>
      <c r="B17">
        <v>20</v>
      </c>
      <c r="C17">
        <v>3</v>
      </c>
      <c r="D17">
        <v>4</v>
      </c>
      <c r="E17">
        <v>5</v>
      </c>
      <c r="F17">
        <f>[Likes]+[Foto]*3+[Video]*4+[Freunde]*5</f>
        <v>70</v>
      </c>
      <c r="G17">
        <f>SUM([gesamtlikes d.R])</f>
        <v>70</v>
      </c>
      <c r="L17">
        <f>[gesamtlikes d.R6]</f>
        <v>0</v>
      </c>
      <c r="Q17">
        <f>[gesamtlikes d.R7]</f>
        <v>0</v>
      </c>
      <c r="V17">
        <f>[gesamtlikes d.R8]</f>
        <v>0</v>
      </c>
      <c r="Z17">
        <v>67</v>
      </c>
      <c r="AA17">
        <f t="shared" ref="AA17:AA28" si="1">Z17</f>
        <v>67</v>
      </c>
      <c r="AK17">
        <f>[gesamtlikes d.R11]</f>
        <v>0</v>
      </c>
      <c r="AO17">
        <v>34</v>
      </c>
      <c r="AP17">
        <f>Tabelle26[[#This Row],[gesamtlikes d.R12]]</f>
        <v>34</v>
      </c>
    </row>
    <row r="18" spans="1:42">
      <c r="A18" t="s">
        <v>1</v>
      </c>
      <c r="B18">
        <v>25</v>
      </c>
      <c r="G18">
        <f>SUM([gesamtlikes d.R])</f>
        <v>70</v>
      </c>
      <c r="L18">
        <f>[gesamtlikes d.R6]</f>
        <v>0</v>
      </c>
      <c r="Q18">
        <f>[gesamtlikes d.R7]</f>
        <v>0</v>
      </c>
      <c r="V18">
        <f>[gesamtlikes d.R8]</f>
        <v>0</v>
      </c>
      <c r="AA18">
        <f t="shared" si="1"/>
        <v>0</v>
      </c>
      <c r="AK18">
        <f>[gesamtlikes d.R11]</f>
        <v>0</v>
      </c>
      <c r="AP18">
        <f>Tabelle26[[#This Row],[gesamtlikes d.R12]]</f>
        <v>0</v>
      </c>
    </row>
    <row r="19" spans="1:42">
      <c r="A19" t="s">
        <v>2</v>
      </c>
      <c r="G19">
        <f>SUM([gesamtlikes d.R])</f>
        <v>70</v>
      </c>
      <c r="L19">
        <f>[gesamtlikes d.R6]</f>
        <v>0</v>
      </c>
      <c r="Q19">
        <f>[gesamtlikes d.R7]</f>
        <v>0</v>
      </c>
      <c r="V19">
        <f>[gesamtlikes d.R8]</f>
        <v>0</v>
      </c>
      <c r="AA19">
        <f t="shared" si="1"/>
        <v>0</v>
      </c>
      <c r="AK19">
        <f>[gesamtlikes d.R11]</f>
        <v>0</v>
      </c>
      <c r="AP19">
        <f>Tabelle26[[#This Row],[gesamtlikes d.R12]]</f>
        <v>0</v>
      </c>
    </row>
    <row r="20" spans="1:42">
      <c r="A20" t="s">
        <v>3</v>
      </c>
      <c r="F20">
        <f>[Likes]+[Foto]*3+[Video]*4+[Freunde]*5</f>
        <v>0</v>
      </c>
      <c r="G20">
        <f>SUM([gesamtlikes d.R])</f>
        <v>70</v>
      </c>
      <c r="L20">
        <f>[gesamtlikes d.R6]</f>
        <v>0</v>
      </c>
      <c r="Q20">
        <f>[gesamtlikes d.R7]</f>
        <v>0</v>
      </c>
      <c r="V20">
        <f>[gesamtlikes d.R8]</f>
        <v>0</v>
      </c>
      <c r="AA20">
        <f t="shared" si="1"/>
        <v>0</v>
      </c>
      <c r="AK20">
        <f>[gesamtlikes d.R11]</f>
        <v>0</v>
      </c>
      <c r="AP20">
        <f>Tabelle26[[#This Row],[gesamtlikes d.R12]]</f>
        <v>0</v>
      </c>
    </row>
    <row r="21" spans="1:42">
      <c r="A21" t="s">
        <v>4</v>
      </c>
      <c r="F21">
        <f>[Likes]+[Foto]*3+[Video]*4+[Freunde]*5</f>
        <v>0</v>
      </c>
      <c r="G21">
        <f>SUM([gesamtlikes d.R])</f>
        <v>70</v>
      </c>
      <c r="L21">
        <f>[gesamtlikes d.R6]</f>
        <v>0</v>
      </c>
      <c r="Q21">
        <f>[gesamtlikes d.R7]</f>
        <v>0</v>
      </c>
      <c r="V21">
        <f>[gesamtlikes d.R8]</f>
        <v>0</v>
      </c>
      <c r="AA21">
        <f t="shared" si="1"/>
        <v>0</v>
      </c>
      <c r="AK21">
        <f>[gesamtlikes d.R11]</f>
        <v>0</v>
      </c>
      <c r="AP21">
        <f>Tabelle26[[#This Row],[gesamtlikes d.R12]]</f>
        <v>0</v>
      </c>
    </row>
    <row r="22" spans="1:42">
      <c r="A22" t="s">
        <v>4</v>
      </c>
      <c r="F22">
        <f>[Likes]+[Foto]*3+[Video]*4+[Freunde]*5</f>
        <v>0</v>
      </c>
      <c r="G22">
        <f>SUM([gesamtlikes d.R])</f>
        <v>70</v>
      </c>
      <c r="L22">
        <f>[gesamtlikes d.R6]</f>
        <v>0</v>
      </c>
      <c r="Q22">
        <f>[gesamtlikes d.R7]</f>
        <v>0</v>
      </c>
      <c r="V22">
        <f>[gesamtlikes d.R8]</f>
        <v>0</v>
      </c>
      <c r="AA22">
        <f t="shared" si="1"/>
        <v>0</v>
      </c>
      <c r="AK22">
        <f>[gesamtlikes d.R11]</f>
        <v>0</v>
      </c>
      <c r="AP22">
        <f>Tabelle26[[#This Row],[gesamtlikes d.R12]]</f>
        <v>0</v>
      </c>
    </row>
    <row r="23" spans="1:42">
      <c r="A23" t="s">
        <v>5</v>
      </c>
      <c r="F23">
        <f>[Likes]+[Foto]*3+[Video]*4+[Freunde]*5</f>
        <v>0</v>
      </c>
      <c r="G23">
        <f>SUM([gesamtlikes d.R])</f>
        <v>70</v>
      </c>
      <c r="L23">
        <f>[gesamtlikes d.R6]</f>
        <v>0</v>
      </c>
      <c r="Q23">
        <f>[gesamtlikes d.R7]</f>
        <v>0</v>
      </c>
      <c r="V23">
        <f>[gesamtlikes d.R8]</f>
        <v>0</v>
      </c>
      <c r="AA23">
        <f t="shared" si="1"/>
        <v>0</v>
      </c>
      <c r="AK23">
        <f>[gesamtlikes d.R11]</f>
        <v>0</v>
      </c>
      <c r="AP23">
        <f>Tabelle26[[#This Row],[gesamtlikes d.R12]]</f>
        <v>0</v>
      </c>
    </row>
    <row r="24" spans="1:42">
      <c r="A24" t="s">
        <v>6</v>
      </c>
      <c r="F24">
        <f>[Likes]+[Foto]*3+[Video]*4+[Freunde]*5</f>
        <v>0</v>
      </c>
      <c r="G24">
        <f>SUM([gesamtlikes d.R])</f>
        <v>70</v>
      </c>
      <c r="L24">
        <f>[gesamtlikes d.R6]</f>
        <v>0</v>
      </c>
      <c r="Q24">
        <f>[gesamtlikes d.R7]</f>
        <v>0</v>
      </c>
      <c r="V24">
        <f>[gesamtlikes d.R8]</f>
        <v>0</v>
      </c>
      <c r="AA24">
        <f t="shared" si="1"/>
        <v>0</v>
      </c>
      <c r="AK24">
        <f>[gesamtlikes d.R11]</f>
        <v>0</v>
      </c>
      <c r="AP24">
        <f>Tabelle26[[#This Row],[gesamtlikes d.R12]]</f>
        <v>0</v>
      </c>
    </row>
    <row r="25" spans="1:42">
      <c r="A25" t="s">
        <v>7</v>
      </c>
      <c r="F25">
        <f>[Likes]+[Foto]*3+[Video]*4+[Freunde]*5</f>
        <v>0</v>
      </c>
      <c r="G25">
        <f>SUM([gesamtlikes d.R])</f>
        <v>70</v>
      </c>
      <c r="L25">
        <f>[gesamtlikes d.R6]</f>
        <v>0</v>
      </c>
      <c r="Q25">
        <f>[gesamtlikes d.R7]</f>
        <v>0</v>
      </c>
      <c r="V25">
        <f>[gesamtlikes d.R8]</f>
        <v>0</v>
      </c>
      <c r="AA25">
        <f t="shared" si="1"/>
        <v>0</v>
      </c>
      <c r="AK25">
        <f>[gesamtlikes d.R11]</f>
        <v>0</v>
      </c>
      <c r="AP25">
        <f>Tabelle26[[#This Row],[gesamtlikes d.R12]]</f>
        <v>0</v>
      </c>
    </row>
    <row r="26" spans="1:42">
      <c r="A26" t="s">
        <v>8</v>
      </c>
      <c r="F26">
        <f>[Likes]+[Foto]*3+[Video]*4+[Freunde]*5</f>
        <v>0</v>
      </c>
      <c r="G26">
        <f>SUM([gesamtlikes d.R])</f>
        <v>70</v>
      </c>
      <c r="L26">
        <f>[gesamtlikes d.R6]</f>
        <v>0</v>
      </c>
      <c r="Q26">
        <f>[gesamtlikes d.R7]</f>
        <v>0</v>
      </c>
      <c r="V26">
        <f>[gesamtlikes d.R8]</f>
        <v>0</v>
      </c>
      <c r="AA26">
        <f t="shared" si="1"/>
        <v>0</v>
      </c>
      <c r="AK26">
        <f>[gesamtlikes d.R11]</f>
        <v>0</v>
      </c>
      <c r="AP26">
        <f>Tabelle26[[#This Row],[gesamtlikes d.R12]]</f>
        <v>0</v>
      </c>
    </row>
    <row r="27" spans="1:42">
      <c r="A27" t="s">
        <v>9</v>
      </c>
      <c r="F27">
        <f>[Likes]+[Foto]*3+[Video]*4+[Freunde]*5</f>
        <v>0</v>
      </c>
      <c r="G27">
        <f>SUM([gesamtlikes d.R])</f>
        <v>70</v>
      </c>
      <c r="L27">
        <f>[gesamtlikes d.R6]</f>
        <v>0</v>
      </c>
      <c r="Q27">
        <f>[gesamtlikes d.R7]</f>
        <v>0</v>
      </c>
      <c r="V27">
        <f>[gesamtlikes d.R8]</f>
        <v>0</v>
      </c>
      <c r="AA27">
        <f t="shared" si="1"/>
        <v>0</v>
      </c>
      <c r="AK27">
        <f>[gesamtlikes d.R11]</f>
        <v>0</v>
      </c>
      <c r="AP27">
        <f>Tabelle26[[#This Row],[gesamtlikes d.R12]]</f>
        <v>0</v>
      </c>
    </row>
    <row r="28" spans="1:42">
      <c r="F28">
        <f>[Likes]+[Foto]*3+[Video]*4+[Freunde]*5</f>
        <v>0</v>
      </c>
      <c r="G28">
        <f>SUM([gesamtlikes d.R])</f>
        <v>70</v>
      </c>
      <c r="L28">
        <f>[gesamtlikes d.R6]</f>
        <v>0</v>
      </c>
      <c r="Q28">
        <f>[gesamtlikes d.R7]</f>
        <v>0</v>
      </c>
      <c r="V28">
        <f>[gesamtlikes d.R8]</f>
        <v>0</v>
      </c>
      <c r="AA28">
        <f t="shared" si="1"/>
        <v>0</v>
      </c>
      <c r="AK28">
        <f>[gesamtlikes d.R11]</f>
        <v>0</v>
      </c>
      <c r="AP28">
        <f>Tabelle26[[#This Row],[gesamtlikes d.R12]]</f>
        <v>0</v>
      </c>
    </row>
  </sheetData>
  <pageMargins left="0.75" right="0.75" top="1" bottom="1" header="0.5" footer="0.5"/>
  <pageSetup paperSize="9" orientation="portrait" horizontalDpi="4294967292" verticalDpi="4294967292"/>
  <ignoredErrors>
    <ignoredError sqref="AP18" emptyCellReference="1"/>
  </ignoredErrors>
  <tableParts count="2">
    <tablePart r:id="rId1"/>
    <tablePart r:id="rId2"/>
  </tablePart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BJ19"/>
  <sheetViews>
    <sheetView tabSelected="1" zoomScale="75" zoomScaleNormal="75" zoomScalePageLayoutView="125" workbookViewId="0">
      <selection activeCell="C26" sqref="C26"/>
    </sheetView>
  </sheetViews>
  <sheetFormatPr baseColWidth="10" defaultRowHeight="15.75"/>
  <cols>
    <col min="1" max="1" width="18.625" customWidth="1"/>
    <col min="6" max="6" width="11.625" customWidth="1"/>
    <col min="12" max="12" width="12.125" bestFit="1" customWidth="1"/>
    <col min="13" max="13" width="12.5" bestFit="1" customWidth="1"/>
    <col min="26" max="26" width="12.125" bestFit="1" customWidth="1"/>
    <col min="33" max="33" width="12.125" bestFit="1" customWidth="1"/>
    <col min="48" max="48" width="12.5" bestFit="1" customWidth="1"/>
    <col min="55" max="55" width="12.5" bestFit="1" customWidth="1"/>
    <col min="61" max="61" width="12.125" bestFit="1" customWidth="1"/>
    <col min="62" max="62" width="12.5" bestFit="1" customWidth="1"/>
  </cols>
  <sheetData>
    <row r="1" spans="1:62" ht="16.5" thickBot="1">
      <c r="A1" s="3"/>
      <c r="B1" s="10"/>
      <c r="C1" s="10" t="s">
        <v>16</v>
      </c>
      <c r="D1" s="10"/>
      <c r="E1" s="10"/>
      <c r="F1" s="11"/>
      <c r="G1" s="12"/>
      <c r="H1" s="13"/>
      <c r="J1" s="13" t="s">
        <v>52</v>
      </c>
      <c r="K1" s="13"/>
      <c r="L1" s="13"/>
      <c r="M1" s="14"/>
      <c r="N1" s="15"/>
      <c r="O1" s="16"/>
      <c r="Q1" s="16" t="s">
        <v>53</v>
      </c>
      <c r="R1" s="16"/>
      <c r="S1" s="16"/>
      <c r="T1" s="17"/>
      <c r="U1" s="18"/>
      <c r="V1" s="19"/>
      <c r="X1" s="19" t="s">
        <v>54</v>
      </c>
      <c r="Y1" s="19"/>
      <c r="Z1" s="22"/>
      <c r="AA1" s="20"/>
      <c r="AB1" s="15"/>
      <c r="AC1" s="16"/>
      <c r="AE1" s="16" t="s">
        <v>53</v>
      </c>
      <c r="AF1" s="16"/>
      <c r="AG1" s="16"/>
      <c r="AH1" s="17"/>
      <c r="AI1" s="15"/>
      <c r="AJ1" s="16"/>
      <c r="AL1" s="16" t="s">
        <v>52</v>
      </c>
      <c r="AM1" s="16"/>
      <c r="AN1" s="16"/>
      <c r="AO1" s="17"/>
      <c r="AP1" s="15"/>
      <c r="AQ1" s="16"/>
      <c r="AS1" s="16" t="s">
        <v>53</v>
      </c>
      <c r="AT1" s="16"/>
      <c r="AU1" s="16"/>
      <c r="AV1" s="17"/>
      <c r="AW1" s="15"/>
      <c r="AX1" s="16"/>
      <c r="AY1" s="16"/>
      <c r="AZ1" s="16" t="s">
        <v>52</v>
      </c>
      <c r="BA1" s="16"/>
      <c r="BB1" s="16"/>
      <c r="BC1" s="17"/>
      <c r="BD1" s="15"/>
      <c r="BE1" s="16"/>
      <c r="BF1" s="16"/>
      <c r="BG1" s="16" t="s">
        <v>61</v>
      </c>
      <c r="BH1" s="16"/>
      <c r="BI1" s="16"/>
      <c r="BJ1" s="17"/>
    </row>
    <row r="2" spans="1:62" ht="16.5" thickBot="1">
      <c r="A2" s="21" t="s">
        <v>10</v>
      </c>
      <c r="B2" s="8" t="s">
        <v>63</v>
      </c>
      <c r="C2" s="8" t="s">
        <v>64</v>
      </c>
      <c r="D2" s="8" t="s">
        <v>66</v>
      </c>
      <c r="E2" s="8" t="s">
        <v>14</v>
      </c>
      <c r="F2" s="8" t="s">
        <v>65</v>
      </c>
      <c r="G2" s="8" t="s">
        <v>13</v>
      </c>
      <c r="H2" s="8" t="s">
        <v>63</v>
      </c>
      <c r="I2" s="8" t="s">
        <v>64</v>
      </c>
      <c r="J2" s="8" t="s">
        <v>67</v>
      </c>
      <c r="K2" s="8" t="s">
        <v>14</v>
      </c>
      <c r="L2" s="8" t="s">
        <v>68</v>
      </c>
      <c r="M2" s="8" t="s">
        <v>65</v>
      </c>
      <c r="N2" s="8" t="s">
        <v>13</v>
      </c>
      <c r="O2" s="8" t="s">
        <v>63</v>
      </c>
      <c r="P2" s="8" t="s">
        <v>64</v>
      </c>
      <c r="Q2" s="8" t="s">
        <v>67</v>
      </c>
      <c r="R2" s="8" t="s">
        <v>14</v>
      </c>
      <c r="S2" s="8" t="s">
        <v>69</v>
      </c>
      <c r="T2" s="8" t="s">
        <v>65</v>
      </c>
      <c r="U2" s="8" t="s">
        <v>13</v>
      </c>
      <c r="V2" s="8" t="s">
        <v>63</v>
      </c>
      <c r="W2" s="8" t="s">
        <v>64</v>
      </c>
      <c r="X2" s="8" t="s">
        <v>66</v>
      </c>
      <c r="Y2" s="8" t="s">
        <v>14</v>
      </c>
      <c r="Z2" s="8" t="s">
        <v>68</v>
      </c>
      <c r="AA2" s="8" t="s">
        <v>65</v>
      </c>
      <c r="AB2" s="8" t="s">
        <v>13</v>
      </c>
      <c r="AC2" s="8" t="s">
        <v>63</v>
      </c>
      <c r="AD2" s="8" t="s">
        <v>64</v>
      </c>
      <c r="AE2" s="8" t="s">
        <v>66</v>
      </c>
      <c r="AF2" s="8" t="s">
        <v>14</v>
      </c>
      <c r="AG2" s="8" t="s">
        <v>68</v>
      </c>
      <c r="AH2" s="8" t="s">
        <v>65</v>
      </c>
      <c r="AI2" s="8" t="s">
        <v>13</v>
      </c>
      <c r="AJ2" s="8" t="s">
        <v>63</v>
      </c>
      <c r="AK2" s="8" t="s">
        <v>64</v>
      </c>
      <c r="AL2" s="8" t="s">
        <v>66</v>
      </c>
      <c r="AM2" s="8" t="s">
        <v>14</v>
      </c>
      <c r="AN2" s="8" t="s">
        <v>68</v>
      </c>
      <c r="AO2" s="8" t="s">
        <v>65</v>
      </c>
      <c r="AP2" s="8" t="s">
        <v>13</v>
      </c>
      <c r="AQ2" s="8" t="s">
        <v>63</v>
      </c>
      <c r="AR2" s="8" t="s">
        <v>64</v>
      </c>
      <c r="AS2" s="8" t="s">
        <v>67</v>
      </c>
      <c r="AT2" s="8" t="s">
        <v>14</v>
      </c>
      <c r="AU2" s="8" t="s">
        <v>68</v>
      </c>
      <c r="AV2" s="8" t="s">
        <v>65</v>
      </c>
      <c r="AW2" s="8" t="s">
        <v>13</v>
      </c>
      <c r="AX2" s="8" t="s">
        <v>63</v>
      </c>
      <c r="AY2" s="8" t="s">
        <v>64</v>
      </c>
      <c r="AZ2" s="8" t="s">
        <v>67</v>
      </c>
      <c r="BA2" s="8" t="s">
        <v>14</v>
      </c>
      <c r="BB2" s="8" t="s">
        <v>68</v>
      </c>
      <c r="BC2" s="8" t="s">
        <v>65</v>
      </c>
      <c r="BD2" s="8" t="s">
        <v>13</v>
      </c>
      <c r="BE2" s="8" t="s">
        <v>63</v>
      </c>
      <c r="BF2" s="8" t="s">
        <v>64</v>
      </c>
      <c r="BG2" s="8" t="s">
        <v>67</v>
      </c>
      <c r="BH2" s="8" t="s">
        <v>14</v>
      </c>
      <c r="BI2" s="8" t="s">
        <v>68</v>
      </c>
      <c r="BJ2" s="8" t="s">
        <v>65</v>
      </c>
    </row>
    <row r="3" spans="1:62">
      <c r="A3" s="28" t="s">
        <v>71</v>
      </c>
      <c r="B3" s="9">
        <v>3</v>
      </c>
      <c r="C3" s="9">
        <v>0</v>
      </c>
      <c r="D3" s="9">
        <v>1</v>
      </c>
      <c r="E3" s="9">
        <v>37</v>
      </c>
      <c r="F3" s="23">
        <f>B3*(E3/4)+C3*(E3/2)+D3*(E3/8)</f>
        <v>32.375</v>
      </c>
      <c r="G3" s="9">
        <f>F3</f>
        <v>32.375</v>
      </c>
      <c r="H3" s="9">
        <v>1</v>
      </c>
      <c r="I3" s="9"/>
      <c r="J3" s="9"/>
      <c r="K3" s="9">
        <v>0</v>
      </c>
      <c r="L3" s="9">
        <f>E3+K3</f>
        <v>37</v>
      </c>
      <c r="M3" s="24">
        <f>H3*(L3/4)+I3*(L3/2)+J3*(L3/8)+G3</f>
        <v>41.625</v>
      </c>
      <c r="N3" s="9">
        <f>M3</f>
        <v>41.625</v>
      </c>
      <c r="O3" s="9"/>
      <c r="P3" s="9"/>
      <c r="Q3" s="9"/>
      <c r="R3" s="9"/>
      <c r="S3" s="5">
        <f>L3+R3</f>
        <v>37</v>
      </c>
      <c r="T3" s="25">
        <f>O3*S3/4+P3*S3/2+Q3/S3/8+N3</f>
        <v>41.625</v>
      </c>
      <c r="U3" s="9">
        <f>T3</f>
        <v>41.625</v>
      </c>
      <c r="V3" s="9"/>
      <c r="W3" s="9"/>
      <c r="X3" s="9"/>
      <c r="Y3" s="9"/>
      <c r="Z3" s="5">
        <f>S3+Y3</f>
        <v>37</v>
      </c>
      <c r="AA3" s="25">
        <f>V3*Z3/4+W3*Z3/2+X3*Z3/8+U3</f>
        <v>41.625</v>
      </c>
      <c r="AB3" s="9">
        <f>AA3</f>
        <v>41.625</v>
      </c>
      <c r="AC3" s="9"/>
      <c r="AD3" s="9"/>
      <c r="AE3" s="9"/>
      <c r="AF3" s="9"/>
      <c r="AG3" s="5">
        <f>Z3+AF3</f>
        <v>37</v>
      </c>
      <c r="AH3" s="25">
        <f>AC3*(AG3/4)+AD3*(AG3/2)+AE3*(AG3/8)+AB3</f>
        <v>41.625</v>
      </c>
      <c r="AI3" s="6">
        <f t="shared" ref="AI3:AI8" si="0">AH3</f>
        <v>41.625</v>
      </c>
      <c r="AJ3" s="9">
        <v>3</v>
      </c>
      <c r="AK3" s="9"/>
      <c r="AL3" s="9"/>
      <c r="AM3" s="9">
        <f>94-37</f>
        <v>57</v>
      </c>
      <c r="AN3" s="5">
        <f>AG3+AM3</f>
        <v>94</v>
      </c>
      <c r="AO3" s="25">
        <f>AJ3*(AN3/4)+AK3*(AN3/2)+AL3*(AN3/8)+AI3</f>
        <v>112.125</v>
      </c>
      <c r="AP3" s="9">
        <f>AO3</f>
        <v>112.125</v>
      </c>
      <c r="AQ3" s="9"/>
      <c r="AR3" s="9"/>
      <c r="AS3" s="9"/>
      <c r="AT3" s="9"/>
      <c r="AU3" s="5">
        <f>AN3+AT3</f>
        <v>94</v>
      </c>
      <c r="AV3" s="25">
        <f>AQ3*AU3/4+AR3*AU3/2+AR3*AU3/8+AP3</f>
        <v>112.125</v>
      </c>
      <c r="AW3" s="9">
        <f>AV3</f>
        <v>112.125</v>
      </c>
      <c r="AX3" s="9"/>
      <c r="AY3" s="9"/>
      <c r="AZ3" s="9">
        <v>1</v>
      </c>
      <c r="BA3" s="9">
        <v>15</v>
      </c>
      <c r="BB3" s="5">
        <f>AU3+BA3</f>
        <v>109</v>
      </c>
      <c r="BC3" s="25">
        <f>AX3*(BB3/4)+AY3*(BB3/2)+AZ3*(BB3/8)+AW3</f>
        <v>125.75</v>
      </c>
      <c r="BD3" s="9">
        <f>BC3</f>
        <v>125.75</v>
      </c>
      <c r="BE3" s="9"/>
      <c r="BF3" s="9"/>
      <c r="BG3" s="9"/>
      <c r="BH3" s="9"/>
      <c r="BI3" s="5">
        <f>BB3+BH3</f>
        <v>109</v>
      </c>
      <c r="BJ3" s="25">
        <f>BE3*(BI3/4)+BF3*(BI3/2)+BG3*(BI3/8)+BD3</f>
        <v>125.75</v>
      </c>
    </row>
    <row r="4" spans="1:62">
      <c r="A4" s="28" t="s">
        <v>70</v>
      </c>
      <c r="B4" s="4">
        <v>2</v>
      </c>
      <c r="C4" s="4">
        <v>3</v>
      </c>
      <c r="D4" s="4">
        <v>2</v>
      </c>
      <c r="E4" s="4">
        <v>56</v>
      </c>
      <c r="F4" s="23">
        <f t="shared" ref="F4:F8" si="1">B4*(E4/4)+C4*(E4/2)+D4*(E4/8)</f>
        <v>126</v>
      </c>
      <c r="G4" s="4">
        <f t="shared" ref="G4:G8" si="2">F4</f>
        <v>126</v>
      </c>
      <c r="H4" s="4"/>
      <c r="I4" s="4"/>
      <c r="J4" s="4">
        <v>1</v>
      </c>
      <c r="K4" s="4">
        <v>5</v>
      </c>
      <c r="L4" s="9">
        <f t="shared" ref="L4:L8" si="3">E4+K4</f>
        <v>61</v>
      </c>
      <c r="M4" s="24">
        <f t="shared" ref="M4:M8" si="4">H4*(L4/4)+I4*(L4/2)+J4*(L4/8)+G4</f>
        <v>133.625</v>
      </c>
      <c r="N4" s="4">
        <f t="shared" ref="N4:N8" si="5">M4</f>
        <v>133.625</v>
      </c>
      <c r="O4" s="4"/>
      <c r="P4" s="4"/>
      <c r="Q4" s="4"/>
      <c r="R4" s="4"/>
      <c r="S4" s="5">
        <f t="shared" ref="S4:S8" si="6">L4+R4</f>
        <v>61</v>
      </c>
      <c r="T4" s="25">
        <f t="shared" ref="T4:T8" si="7">O4*S4/4+P4*S4/2+Q4/S4/8+N4</f>
        <v>133.625</v>
      </c>
      <c r="U4" s="4">
        <f t="shared" ref="U4:U8" si="8">T4</f>
        <v>133.625</v>
      </c>
      <c r="V4" s="4"/>
      <c r="W4" s="4"/>
      <c r="X4" s="4"/>
      <c r="Y4" s="4"/>
      <c r="Z4" s="5">
        <f t="shared" ref="Z4:Z8" si="9">S4+Y4</f>
        <v>61</v>
      </c>
      <c r="AA4" s="25">
        <f t="shared" ref="AA4:AA8" si="10">V4*Z4/4+W4*Z4/2+X4*Z4/8+U4</f>
        <v>133.625</v>
      </c>
      <c r="AB4" s="4">
        <f t="shared" ref="AB4:AB8" si="11">AA4</f>
        <v>133.625</v>
      </c>
      <c r="AC4" s="4">
        <v>1</v>
      </c>
      <c r="AD4" s="4"/>
      <c r="AE4" s="4"/>
      <c r="AF4" s="4">
        <v>30</v>
      </c>
      <c r="AG4" s="5">
        <f t="shared" ref="AG4:AG8" si="12">Z4+AF4</f>
        <v>91</v>
      </c>
      <c r="AH4" s="25">
        <f t="shared" ref="AH4:AH8" si="13">AC4*(AG4/4)+AD4*(AG4/2)+AE4*(AG4/8)+AB4</f>
        <v>156.375</v>
      </c>
      <c r="AI4" s="7">
        <f t="shared" si="0"/>
        <v>156.375</v>
      </c>
      <c r="AJ4" s="4"/>
      <c r="AK4" s="4"/>
      <c r="AL4" s="4"/>
      <c r="AM4" s="4">
        <v>9</v>
      </c>
      <c r="AN4" s="5">
        <f t="shared" ref="AN4:AN8" si="14">AG4+AM4</f>
        <v>100</v>
      </c>
      <c r="AO4" s="25">
        <f t="shared" ref="AO4:AO8" si="15">AJ4*(AN4/4)+AK4*(AN4/2)+AL4*(AN4/8)+AI4</f>
        <v>156.375</v>
      </c>
      <c r="AP4" s="4">
        <f t="shared" ref="AP4:AP8" si="16">AO4</f>
        <v>156.375</v>
      </c>
      <c r="AQ4" s="4"/>
      <c r="AR4" s="4"/>
      <c r="AS4" s="4"/>
      <c r="AT4" s="4">
        <v>50</v>
      </c>
      <c r="AU4" s="5">
        <f t="shared" ref="AU4:AU8" si="17">AN4+AT4</f>
        <v>150</v>
      </c>
      <c r="AV4" s="25">
        <f t="shared" ref="AV4:AV8" si="18">AQ4*AU4/4+AR4*AU4/2+AR4*AU4/8+AP4</f>
        <v>156.375</v>
      </c>
      <c r="AW4" s="4">
        <f t="shared" ref="AW4:AW8" si="19">AV4</f>
        <v>156.375</v>
      </c>
      <c r="AX4" s="4">
        <v>2</v>
      </c>
      <c r="AY4" s="4">
        <v>1</v>
      </c>
      <c r="AZ4" s="4"/>
      <c r="BA4" s="4">
        <v>60</v>
      </c>
      <c r="BB4" s="5">
        <f t="shared" ref="BB4:BB8" si="20">AU4+BA4</f>
        <v>210</v>
      </c>
      <c r="BC4" s="25">
        <f t="shared" ref="BC4:BC8" si="21">AX4*(BB4/4)+AY4*(BB4/2)+AZ4*(BB4/8)+AW4</f>
        <v>366.375</v>
      </c>
      <c r="BD4" s="4">
        <f t="shared" ref="BD4:BD8" si="22">BC4</f>
        <v>366.375</v>
      </c>
      <c r="BE4" s="4"/>
      <c r="BF4" s="4"/>
      <c r="BG4" s="4"/>
      <c r="BH4" s="4"/>
      <c r="BI4" s="5">
        <f t="shared" ref="BI4:BI8" si="23">BB4+BH4</f>
        <v>210</v>
      </c>
      <c r="BJ4" s="25">
        <f t="shared" ref="BJ4:BJ8" si="24">BE4*(BI4/4)+BF4*(BI4/2)+BG4*(BI4/8)+BD4</f>
        <v>366.375</v>
      </c>
    </row>
    <row r="5" spans="1:62">
      <c r="A5" s="28" t="s">
        <v>72</v>
      </c>
      <c r="B5" s="4">
        <v>2</v>
      </c>
      <c r="C5" s="4">
        <v>1</v>
      </c>
      <c r="D5" s="4">
        <v>1</v>
      </c>
      <c r="E5" s="4">
        <v>33</v>
      </c>
      <c r="F5" s="23">
        <f t="shared" si="1"/>
        <v>37.125</v>
      </c>
      <c r="G5" s="4">
        <f t="shared" si="2"/>
        <v>37.125</v>
      </c>
      <c r="H5" s="4"/>
      <c r="I5" s="4"/>
      <c r="J5" s="4"/>
      <c r="K5" s="4"/>
      <c r="L5" s="9">
        <f t="shared" si="3"/>
        <v>33</v>
      </c>
      <c r="M5" s="24">
        <f t="shared" si="4"/>
        <v>37.125</v>
      </c>
      <c r="N5" s="4">
        <f t="shared" si="5"/>
        <v>37.125</v>
      </c>
      <c r="O5" s="4"/>
      <c r="P5" s="4"/>
      <c r="Q5" s="4"/>
      <c r="R5" s="4"/>
      <c r="S5" s="5">
        <f t="shared" si="6"/>
        <v>33</v>
      </c>
      <c r="T5" s="25">
        <f t="shared" si="7"/>
        <v>37.125</v>
      </c>
      <c r="U5" s="4">
        <f t="shared" si="8"/>
        <v>37.125</v>
      </c>
      <c r="V5" s="4"/>
      <c r="W5" s="4"/>
      <c r="X5" s="4"/>
      <c r="Y5" s="4"/>
      <c r="Z5" s="5">
        <f t="shared" si="9"/>
        <v>33</v>
      </c>
      <c r="AA5" s="25">
        <f t="shared" si="10"/>
        <v>37.125</v>
      </c>
      <c r="AB5" s="4">
        <f t="shared" si="11"/>
        <v>37.125</v>
      </c>
      <c r="AC5" s="4"/>
      <c r="AD5" s="4"/>
      <c r="AE5" s="4">
        <v>1</v>
      </c>
      <c r="AF5" s="4"/>
      <c r="AG5" s="5">
        <f t="shared" si="12"/>
        <v>33</v>
      </c>
      <c r="AH5" s="25">
        <f t="shared" si="13"/>
        <v>41.25</v>
      </c>
      <c r="AI5" s="7">
        <f t="shared" si="0"/>
        <v>41.25</v>
      </c>
      <c r="AJ5" s="4"/>
      <c r="AK5" s="4"/>
      <c r="AL5" s="4"/>
      <c r="AM5" s="4"/>
      <c r="AN5" s="5">
        <f t="shared" si="14"/>
        <v>33</v>
      </c>
      <c r="AO5" s="25">
        <f t="shared" si="15"/>
        <v>41.25</v>
      </c>
      <c r="AP5" s="4">
        <f t="shared" si="16"/>
        <v>41.25</v>
      </c>
      <c r="AQ5" s="4"/>
      <c r="AR5" s="4"/>
      <c r="AS5" s="4"/>
      <c r="AT5" s="4">
        <v>20</v>
      </c>
      <c r="AU5" s="5">
        <f t="shared" si="17"/>
        <v>53</v>
      </c>
      <c r="AV5" s="25">
        <f t="shared" si="18"/>
        <v>41.25</v>
      </c>
      <c r="AW5" s="4">
        <f t="shared" si="19"/>
        <v>41.25</v>
      </c>
      <c r="AX5" s="4">
        <v>1</v>
      </c>
      <c r="AY5" s="4"/>
      <c r="AZ5" s="4"/>
      <c r="BA5" s="4">
        <v>23</v>
      </c>
      <c r="BB5" s="5">
        <f t="shared" si="20"/>
        <v>76</v>
      </c>
      <c r="BC5" s="25">
        <f t="shared" si="21"/>
        <v>60.25</v>
      </c>
      <c r="BD5" s="4">
        <f t="shared" si="22"/>
        <v>60.25</v>
      </c>
      <c r="BE5" s="4"/>
      <c r="BF5" s="4"/>
      <c r="BG5" s="4"/>
      <c r="BH5" s="4"/>
      <c r="BI5" s="5">
        <f t="shared" si="23"/>
        <v>76</v>
      </c>
      <c r="BJ5" s="25">
        <f t="shared" si="24"/>
        <v>60.25</v>
      </c>
    </row>
    <row r="6" spans="1:62">
      <c r="A6" s="28" t="s">
        <v>73</v>
      </c>
      <c r="B6" s="4">
        <v>1</v>
      </c>
      <c r="C6" s="4">
        <v>3</v>
      </c>
      <c r="D6" s="4">
        <v>3</v>
      </c>
      <c r="E6" s="4">
        <v>24</v>
      </c>
      <c r="F6" s="23">
        <f t="shared" si="1"/>
        <v>51</v>
      </c>
      <c r="G6" s="4">
        <f t="shared" si="2"/>
        <v>51</v>
      </c>
      <c r="H6" s="4"/>
      <c r="I6" s="4"/>
      <c r="J6" s="4"/>
      <c r="K6" s="4">
        <v>10</v>
      </c>
      <c r="L6" s="9">
        <f t="shared" si="3"/>
        <v>34</v>
      </c>
      <c r="M6" s="24">
        <f t="shared" si="4"/>
        <v>51</v>
      </c>
      <c r="N6" s="4">
        <f t="shared" si="5"/>
        <v>51</v>
      </c>
      <c r="O6" s="4"/>
      <c r="P6" s="4"/>
      <c r="Q6" s="4"/>
      <c r="R6" s="4"/>
      <c r="S6" s="5">
        <f t="shared" si="6"/>
        <v>34</v>
      </c>
      <c r="T6" s="25">
        <f t="shared" si="7"/>
        <v>51</v>
      </c>
      <c r="U6" s="4">
        <f t="shared" si="8"/>
        <v>51</v>
      </c>
      <c r="V6" s="4"/>
      <c r="W6" s="4"/>
      <c r="X6" s="4"/>
      <c r="Y6" s="4"/>
      <c r="Z6" s="5">
        <f t="shared" si="9"/>
        <v>34</v>
      </c>
      <c r="AA6" s="25">
        <f t="shared" si="10"/>
        <v>51</v>
      </c>
      <c r="AB6" s="4">
        <f t="shared" si="11"/>
        <v>51</v>
      </c>
      <c r="AC6" s="4">
        <v>1</v>
      </c>
      <c r="AD6" s="4"/>
      <c r="AE6" s="4"/>
      <c r="AF6" s="4">
        <v>20</v>
      </c>
      <c r="AG6" s="5">
        <f t="shared" si="12"/>
        <v>54</v>
      </c>
      <c r="AH6" s="25">
        <f t="shared" si="13"/>
        <v>64.5</v>
      </c>
      <c r="AI6" s="7">
        <f t="shared" si="0"/>
        <v>64.5</v>
      </c>
      <c r="AJ6" s="4">
        <v>3</v>
      </c>
      <c r="AK6" s="4"/>
      <c r="AL6" s="4">
        <v>2</v>
      </c>
      <c r="AM6" s="4">
        <v>13</v>
      </c>
      <c r="AN6" s="5">
        <f t="shared" si="14"/>
        <v>67</v>
      </c>
      <c r="AO6" s="25">
        <f t="shared" si="15"/>
        <v>131.5</v>
      </c>
      <c r="AP6" s="4">
        <f t="shared" si="16"/>
        <v>131.5</v>
      </c>
      <c r="AQ6" s="4"/>
      <c r="AR6" s="4"/>
      <c r="AS6" s="4"/>
      <c r="AT6" s="4"/>
      <c r="AU6" s="5">
        <f t="shared" si="17"/>
        <v>67</v>
      </c>
      <c r="AV6" s="25">
        <f t="shared" si="18"/>
        <v>131.5</v>
      </c>
      <c r="AW6" s="4">
        <f t="shared" si="19"/>
        <v>131.5</v>
      </c>
      <c r="AX6" s="4"/>
      <c r="AY6" s="4">
        <v>1</v>
      </c>
      <c r="AZ6" s="4"/>
      <c r="BA6" s="4">
        <v>20</v>
      </c>
      <c r="BB6" s="5">
        <f t="shared" si="20"/>
        <v>87</v>
      </c>
      <c r="BC6" s="25">
        <f t="shared" si="21"/>
        <v>175</v>
      </c>
      <c r="BD6" s="4">
        <f t="shared" si="22"/>
        <v>175</v>
      </c>
      <c r="BE6" s="4"/>
      <c r="BF6" s="4"/>
      <c r="BG6" s="4"/>
      <c r="BH6" s="4"/>
      <c r="BI6" s="5">
        <f t="shared" si="23"/>
        <v>87</v>
      </c>
      <c r="BJ6" s="25">
        <f t="shared" si="24"/>
        <v>175</v>
      </c>
    </row>
    <row r="7" spans="1:62">
      <c r="A7" s="28" t="s">
        <v>74</v>
      </c>
      <c r="B7" s="4">
        <v>2</v>
      </c>
      <c r="C7" s="4">
        <v>3</v>
      </c>
      <c r="D7" s="4">
        <v>2</v>
      </c>
      <c r="E7" s="4">
        <v>47</v>
      </c>
      <c r="F7" s="23">
        <f t="shared" si="1"/>
        <v>105.75</v>
      </c>
      <c r="G7" s="4">
        <f t="shared" si="2"/>
        <v>105.75</v>
      </c>
      <c r="H7" s="4"/>
      <c r="I7" s="4"/>
      <c r="J7" s="4">
        <v>3</v>
      </c>
      <c r="K7" s="4">
        <v>27</v>
      </c>
      <c r="L7" s="9">
        <f t="shared" si="3"/>
        <v>74</v>
      </c>
      <c r="M7" s="24">
        <f t="shared" si="4"/>
        <v>133.5</v>
      </c>
      <c r="N7" s="4">
        <f t="shared" si="5"/>
        <v>133.5</v>
      </c>
      <c r="O7" s="4"/>
      <c r="P7" s="4"/>
      <c r="Q7" s="4"/>
      <c r="R7" s="4"/>
      <c r="S7" s="5">
        <f t="shared" si="6"/>
        <v>74</v>
      </c>
      <c r="T7" s="25">
        <f t="shared" si="7"/>
        <v>133.5</v>
      </c>
      <c r="U7" s="4">
        <f t="shared" si="8"/>
        <v>133.5</v>
      </c>
      <c r="V7" s="4"/>
      <c r="W7" s="4"/>
      <c r="X7" s="4"/>
      <c r="Y7" s="4"/>
      <c r="Z7" s="5">
        <f t="shared" si="9"/>
        <v>74</v>
      </c>
      <c r="AA7" s="25">
        <f t="shared" si="10"/>
        <v>133.5</v>
      </c>
      <c r="AB7" s="4">
        <f t="shared" si="11"/>
        <v>133.5</v>
      </c>
      <c r="AC7" s="4"/>
      <c r="AD7" s="4"/>
      <c r="AE7" s="4"/>
      <c r="AF7" s="4"/>
      <c r="AG7" s="5">
        <f t="shared" si="12"/>
        <v>74</v>
      </c>
      <c r="AH7" s="25">
        <f t="shared" si="13"/>
        <v>133.5</v>
      </c>
      <c r="AI7" s="7">
        <f t="shared" si="0"/>
        <v>133.5</v>
      </c>
      <c r="AJ7" s="4"/>
      <c r="AK7" s="4"/>
      <c r="AL7" s="4">
        <v>1</v>
      </c>
      <c r="AM7" s="4">
        <v>10</v>
      </c>
      <c r="AN7" s="5">
        <f t="shared" si="14"/>
        <v>84</v>
      </c>
      <c r="AO7" s="25">
        <f t="shared" si="15"/>
        <v>144</v>
      </c>
      <c r="AP7" s="4">
        <f t="shared" si="16"/>
        <v>144</v>
      </c>
      <c r="AQ7" s="4"/>
      <c r="AR7" s="4"/>
      <c r="AS7" s="4"/>
      <c r="AT7" s="4"/>
      <c r="AU7" s="5">
        <f t="shared" si="17"/>
        <v>84</v>
      </c>
      <c r="AV7" s="25">
        <f t="shared" si="18"/>
        <v>144</v>
      </c>
      <c r="AW7" s="4">
        <f t="shared" si="19"/>
        <v>144</v>
      </c>
      <c r="AX7" s="4"/>
      <c r="AY7" s="4"/>
      <c r="AZ7" s="4">
        <v>1</v>
      </c>
      <c r="BA7" s="4"/>
      <c r="BB7" s="5">
        <f t="shared" si="20"/>
        <v>84</v>
      </c>
      <c r="BC7" s="25">
        <f t="shared" si="21"/>
        <v>154.5</v>
      </c>
      <c r="BD7" s="4">
        <f t="shared" si="22"/>
        <v>154.5</v>
      </c>
      <c r="BE7" s="4"/>
      <c r="BF7" s="4"/>
      <c r="BG7" s="4"/>
      <c r="BH7" s="4"/>
      <c r="BI7" s="5">
        <f t="shared" si="23"/>
        <v>84</v>
      </c>
      <c r="BJ7" s="25">
        <f t="shared" si="24"/>
        <v>154.5</v>
      </c>
    </row>
    <row r="8" spans="1:62">
      <c r="A8" s="28" t="s">
        <v>75</v>
      </c>
      <c r="B8" s="4">
        <v>2</v>
      </c>
      <c r="C8" s="4">
        <v>3</v>
      </c>
      <c r="D8" s="4">
        <v>3</v>
      </c>
      <c r="E8" s="4">
        <v>29</v>
      </c>
      <c r="F8" s="23">
        <f t="shared" si="1"/>
        <v>68.875</v>
      </c>
      <c r="G8" s="4">
        <f t="shared" si="2"/>
        <v>68.875</v>
      </c>
      <c r="H8" s="4">
        <v>2</v>
      </c>
      <c r="I8" s="4"/>
      <c r="J8" s="4"/>
      <c r="K8" s="4">
        <v>0</v>
      </c>
      <c r="L8" s="9">
        <f t="shared" si="3"/>
        <v>29</v>
      </c>
      <c r="M8" s="24">
        <f t="shared" si="4"/>
        <v>83.375</v>
      </c>
      <c r="N8" s="4">
        <f t="shared" si="5"/>
        <v>83.375</v>
      </c>
      <c r="O8" s="4"/>
      <c r="P8" s="4"/>
      <c r="Q8" s="4"/>
      <c r="R8" s="4"/>
      <c r="S8" s="5">
        <f t="shared" si="6"/>
        <v>29</v>
      </c>
      <c r="T8" s="25">
        <f t="shared" si="7"/>
        <v>83.375</v>
      </c>
      <c r="U8" s="4">
        <f t="shared" si="8"/>
        <v>83.375</v>
      </c>
      <c r="V8" s="4"/>
      <c r="W8" s="4"/>
      <c r="X8" s="4"/>
      <c r="Y8" s="4"/>
      <c r="Z8" s="5">
        <f t="shared" si="9"/>
        <v>29</v>
      </c>
      <c r="AA8" s="25">
        <f t="shared" si="10"/>
        <v>83.375</v>
      </c>
      <c r="AB8" s="4">
        <f t="shared" si="11"/>
        <v>83.375</v>
      </c>
      <c r="AC8" s="4">
        <v>1</v>
      </c>
      <c r="AD8" s="4"/>
      <c r="AE8" s="4"/>
      <c r="AF8" s="4">
        <v>5</v>
      </c>
      <c r="AG8" s="5">
        <f t="shared" si="12"/>
        <v>34</v>
      </c>
      <c r="AH8" s="25">
        <f t="shared" si="13"/>
        <v>91.875</v>
      </c>
      <c r="AI8" s="7">
        <f t="shared" si="0"/>
        <v>91.875</v>
      </c>
      <c r="AJ8" s="4"/>
      <c r="AK8" s="4"/>
      <c r="AL8" s="4">
        <v>1</v>
      </c>
      <c r="AM8" s="4">
        <v>19</v>
      </c>
      <c r="AN8" s="5">
        <f t="shared" si="14"/>
        <v>53</v>
      </c>
      <c r="AO8" s="25">
        <f t="shared" si="15"/>
        <v>98.5</v>
      </c>
      <c r="AP8" s="4">
        <f t="shared" si="16"/>
        <v>98.5</v>
      </c>
      <c r="AQ8" s="4"/>
      <c r="AR8" s="4"/>
      <c r="AS8" s="4"/>
      <c r="AT8" s="4"/>
      <c r="AU8" s="5">
        <f t="shared" si="17"/>
        <v>53</v>
      </c>
      <c r="AV8" s="25">
        <f t="shared" si="18"/>
        <v>98.5</v>
      </c>
      <c r="AW8" s="4">
        <f t="shared" si="19"/>
        <v>98.5</v>
      </c>
      <c r="AX8" s="4">
        <v>2</v>
      </c>
      <c r="AY8" s="4">
        <v>1</v>
      </c>
      <c r="AZ8" s="4"/>
      <c r="BA8" s="4">
        <v>25</v>
      </c>
      <c r="BB8" s="5">
        <f t="shared" si="20"/>
        <v>78</v>
      </c>
      <c r="BC8" s="25">
        <f t="shared" si="21"/>
        <v>176.5</v>
      </c>
      <c r="BD8" s="4">
        <f t="shared" si="22"/>
        <v>176.5</v>
      </c>
      <c r="BE8" s="4"/>
      <c r="BF8" s="4"/>
      <c r="BG8" s="4"/>
      <c r="BH8" s="4"/>
      <c r="BI8" s="5">
        <f t="shared" si="23"/>
        <v>78</v>
      </c>
      <c r="BJ8" s="25">
        <f t="shared" si="24"/>
        <v>176.5</v>
      </c>
    </row>
    <row r="10" spans="1:62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</row>
    <row r="11" spans="1:6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</row>
    <row r="12" spans="1:6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</row>
    <row r="13" spans="1:62">
      <c r="A13" s="29" t="s">
        <v>10</v>
      </c>
      <c r="B13" s="29" t="s">
        <v>13</v>
      </c>
      <c r="D13" s="26" t="s">
        <v>76</v>
      </c>
    </row>
    <row r="14" spans="1:62">
      <c r="A14" t="s">
        <v>71</v>
      </c>
      <c r="B14" s="27">
        <f>BJ3+E14</f>
        <v>195.75</v>
      </c>
      <c r="D14" t="s">
        <v>71</v>
      </c>
      <c r="E14" s="27">
        <v>70</v>
      </c>
    </row>
    <row r="15" spans="1:62">
      <c r="A15" t="s">
        <v>70</v>
      </c>
      <c r="B15" s="27">
        <f>BJ4+E15</f>
        <v>416.375</v>
      </c>
      <c r="D15" t="s">
        <v>70</v>
      </c>
      <c r="E15">
        <v>50</v>
      </c>
    </row>
    <row r="16" spans="1:62">
      <c r="A16" t="s">
        <v>72</v>
      </c>
      <c r="B16" s="27">
        <f>BJ5+E16</f>
        <v>125.25</v>
      </c>
      <c r="D16" t="s">
        <v>72</v>
      </c>
      <c r="E16">
        <v>65</v>
      </c>
    </row>
    <row r="17" spans="1:5">
      <c r="A17" t="s">
        <v>73</v>
      </c>
      <c r="B17" s="27">
        <f>BJ6+E17</f>
        <v>245</v>
      </c>
      <c r="D17" t="s">
        <v>73</v>
      </c>
      <c r="E17">
        <v>70</v>
      </c>
    </row>
    <row r="18" spans="1:5">
      <c r="A18" t="s">
        <v>74</v>
      </c>
      <c r="B18" s="27">
        <f>BJ7+E18</f>
        <v>219.5</v>
      </c>
      <c r="D18" t="s">
        <v>74</v>
      </c>
      <c r="E18">
        <v>65</v>
      </c>
    </row>
    <row r="19" spans="1:5">
      <c r="A19" t="s">
        <v>75</v>
      </c>
      <c r="B19" s="27">
        <f>BJ8+E19</f>
        <v>211.5</v>
      </c>
      <c r="D19" t="s">
        <v>75</v>
      </c>
      <c r="E19">
        <v>35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Blatt1</vt:lpstr>
      <vt:lpstr>Blatt2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Schrader</dc:creator>
  <cp:lastModifiedBy>Rebekka Seemann</cp:lastModifiedBy>
  <dcterms:created xsi:type="dcterms:W3CDTF">2014-08-05T18:37:24Z</dcterms:created>
  <dcterms:modified xsi:type="dcterms:W3CDTF">2015-03-06T13:44:15Z</dcterms:modified>
</cp:coreProperties>
</file>